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4年9月 " sheetId="4" r:id="rId1"/>
  </sheets>
  <definedNames>
    <definedName name="_xlnm._FilterDatabase" localSheetId="0" hidden="1">'24年9月 '!$A$4:$Z$55</definedName>
    <definedName name="_xlnm.Print_Titles" localSheetId="0">'24年9月 '!$2:$4</definedName>
    <definedName name="_xlnm.Print_Area" localSheetId="0">'24年9月 '!$A$1:$M$40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<sst xmlns="http://schemas.openxmlformats.org/spreadsheetml/2006/main" count="254" uniqueCount="178">
  <si>
    <t>沧县众合孵化基地2024年9月房租水电补贴明细</t>
  </si>
  <si>
    <t>序号</t>
  </si>
  <si>
    <t>房间号</t>
  </si>
  <si>
    <t>姓名</t>
  </si>
  <si>
    <t>实体名称</t>
  </si>
  <si>
    <t>性别</t>
  </si>
  <si>
    <t>身份证号</t>
  </si>
  <si>
    <t>本月补贴     起止时间</t>
  </si>
  <si>
    <t>房屋建筑面积</t>
  </si>
  <si>
    <t>天数</t>
  </si>
  <si>
    <t>其中</t>
  </si>
  <si>
    <t>补贴合计</t>
  </si>
  <si>
    <t>备注</t>
  </si>
  <si>
    <t>水电补贴</t>
  </si>
  <si>
    <t>房租补贴</t>
  </si>
  <si>
    <t>1-203</t>
  </si>
  <si>
    <t>齐臣臣</t>
  </si>
  <si>
    <t>沧州爱满沧家政服务有限公司</t>
  </si>
  <si>
    <t>女</t>
  </si>
  <si>
    <t>130921199510314829</t>
  </si>
  <si>
    <t>2024.9.1-2024-9.30</t>
  </si>
  <si>
    <t>1-302</t>
  </si>
  <si>
    <t>刘燕</t>
  </si>
  <si>
    <t>沧县妍茜化妆品店</t>
  </si>
  <si>
    <t>130921198510282244</t>
  </si>
  <si>
    <t>1-303</t>
  </si>
  <si>
    <t>庞文朋</t>
  </si>
  <si>
    <t>沧州文途旅游服务有限公司</t>
  </si>
  <si>
    <t>男</t>
  </si>
  <si>
    <t>130921198110252011</t>
  </si>
  <si>
    <t>1-304</t>
  </si>
  <si>
    <t>王勇</t>
  </si>
  <si>
    <t>沧州大溪商贸有限公司</t>
  </si>
  <si>
    <t>130904197902230311</t>
  </si>
  <si>
    <t>1-305</t>
  </si>
  <si>
    <t>冷树超</t>
  </si>
  <si>
    <t>沧州管好家会记服务有限公司</t>
  </si>
  <si>
    <t>130921199111174013</t>
  </si>
  <si>
    <t>1-306</t>
  </si>
  <si>
    <t>高艳琴</t>
  </si>
  <si>
    <t>沧州玖屹环境科技有限公司</t>
  </si>
  <si>
    <t>130984199011052428</t>
  </si>
  <si>
    <t>1-308</t>
  </si>
  <si>
    <t>吴赛男</t>
  </si>
  <si>
    <t>沧州伊盛合环保科技有限公司</t>
  </si>
  <si>
    <t>130223198706262928</t>
  </si>
  <si>
    <t>1-309</t>
  </si>
  <si>
    <t>王晓雨</t>
  </si>
  <si>
    <t>沧县卓美饰品商行</t>
  </si>
  <si>
    <t>130921198702192227</t>
  </si>
  <si>
    <t>1-310</t>
  </si>
  <si>
    <t>王鑫</t>
  </si>
  <si>
    <t>沧州腾晖钢铁有限公司</t>
  </si>
  <si>
    <t>130902199111203225</t>
  </si>
  <si>
    <t>1-312</t>
  </si>
  <si>
    <t>李福奎</t>
  </si>
  <si>
    <t>沧县温居室内装饰设计中心</t>
  </si>
  <si>
    <t>130981198803212414</t>
  </si>
  <si>
    <t>1-319</t>
  </si>
  <si>
    <t>刘芳</t>
  </si>
  <si>
    <t>河北中矩钢铁贸易有限公司</t>
  </si>
  <si>
    <t>130925198812295628</t>
  </si>
  <si>
    <t>1-321</t>
  </si>
  <si>
    <t>薛霜</t>
  </si>
  <si>
    <t>沧州重声听力康复技术有限公司</t>
  </si>
  <si>
    <t>130903198901080380</t>
  </si>
  <si>
    <t>1-404</t>
  </si>
  <si>
    <t>赵胜</t>
  </si>
  <si>
    <t>沧县霞光家政服务中心</t>
  </si>
  <si>
    <t>130921199101132215</t>
  </si>
  <si>
    <t>1-407</t>
  </si>
  <si>
    <t>孙月</t>
  </si>
  <si>
    <t>沧州佰度网络科技有限公司</t>
  </si>
  <si>
    <t>130922199301086811</t>
  </si>
  <si>
    <t>1-411</t>
  </si>
  <si>
    <t>王梅</t>
  </si>
  <si>
    <t>沧州冉沃商贸有限公司</t>
  </si>
  <si>
    <t>13293019810428332X</t>
  </si>
  <si>
    <t>1-415</t>
  </si>
  <si>
    <t>张园园</t>
  </si>
  <si>
    <t>沧县智昊电子产品销售中心</t>
  </si>
  <si>
    <t>132926197912215828</t>
  </si>
  <si>
    <t>1-420</t>
  </si>
  <si>
    <t>姚兆乾</t>
  </si>
  <si>
    <t>沧县影华文化传媒中心</t>
  </si>
  <si>
    <t>130922198812196014</t>
  </si>
  <si>
    <t>1-421</t>
  </si>
  <si>
    <t>曹志辉</t>
  </si>
  <si>
    <t>沧州墨航电线电缆有限公司</t>
  </si>
  <si>
    <t>130984198609212110</t>
  </si>
  <si>
    <t>1-423</t>
  </si>
  <si>
    <t>何静</t>
  </si>
  <si>
    <t>沧州童善贸易有限公司</t>
  </si>
  <si>
    <t>130921198903035244</t>
  </si>
  <si>
    <t>2-106</t>
  </si>
  <si>
    <t>孙国东</t>
  </si>
  <si>
    <t>沧州炳鑫通信安装服务中心</t>
  </si>
  <si>
    <t>130921197802231815</t>
  </si>
  <si>
    <t>2-110</t>
  </si>
  <si>
    <t>杨运宁</t>
  </si>
  <si>
    <t>河北卫空信息技术有限公司</t>
  </si>
  <si>
    <t>130929198208125759</t>
  </si>
  <si>
    <t>2-201</t>
  </si>
  <si>
    <t>张瑜</t>
  </si>
  <si>
    <t>沧州佑翔辰新能源科技有限公司</t>
  </si>
  <si>
    <t>130903199003261520</t>
  </si>
  <si>
    <t>2-204</t>
  </si>
  <si>
    <t>纪俊兴</t>
  </si>
  <si>
    <t>沧州新沃电子科技有限公司</t>
  </si>
  <si>
    <t>130921200405134610</t>
  </si>
  <si>
    <t>2-208</t>
  </si>
  <si>
    <t>牛美丽</t>
  </si>
  <si>
    <t>沧县一禾多媒体传播中心</t>
  </si>
  <si>
    <t>130922199512021620</t>
  </si>
  <si>
    <t>2-210</t>
  </si>
  <si>
    <t>张敏</t>
  </si>
  <si>
    <t>沧县晟博日用品销售中心</t>
  </si>
  <si>
    <t>130902198410200329</t>
  </si>
  <si>
    <t>2-211</t>
  </si>
  <si>
    <t>杨仁峰</t>
  </si>
  <si>
    <t>沧州信拓信息科技有限公司</t>
  </si>
  <si>
    <t>13090419730327091X</t>
  </si>
  <si>
    <t>2-303</t>
  </si>
  <si>
    <t>潘彦杰</t>
  </si>
  <si>
    <t>沧县军昂办公用品经营部</t>
  </si>
  <si>
    <t>130921198105103812</t>
  </si>
  <si>
    <t>2024.9.1-2024-9.13</t>
  </si>
  <si>
    <t>2024.9.13期满退出</t>
  </si>
  <si>
    <t>2-305</t>
  </si>
  <si>
    <t>马薇</t>
  </si>
  <si>
    <t>沧州星沐商贸有限公司</t>
  </si>
  <si>
    <t>130984199012235429</t>
  </si>
  <si>
    <t>2-308</t>
  </si>
  <si>
    <t>孔莹莹</t>
  </si>
  <si>
    <t>沧州源稅企业管理有限公司</t>
  </si>
  <si>
    <t>130434199708126924</t>
  </si>
  <si>
    <t>2-312</t>
  </si>
  <si>
    <t>刘爽</t>
  </si>
  <si>
    <t>沧州青云会计服务有限公司</t>
  </si>
  <si>
    <t>130929198102133240</t>
  </si>
  <si>
    <t>2-313</t>
  </si>
  <si>
    <t>董桂君</t>
  </si>
  <si>
    <t>沧县简凡服装销售中心</t>
  </si>
  <si>
    <t>130983198212063026</t>
  </si>
  <si>
    <t xml:space="preserve"> 2-315</t>
  </si>
  <si>
    <t>贾平平</t>
  </si>
  <si>
    <t>苗苗日用百货销售中心</t>
  </si>
  <si>
    <t>130927198706011567</t>
  </si>
  <si>
    <t>2-403</t>
  </si>
  <si>
    <t>闫文文</t>
  </si>
  <si>
    <t>沧县艺兴艺术创作中心</t>
  </si>
  <si>
    <t>132930198906303329</t>
  </si>
  <si>
    <t>2-406</t>
  </si>
  <si>
    <t>张婷</t>
  </si>
  <si>
    <t>沧州众裕科技有限公司</t>
  </si>
  <si>
    <t>130925198809207260</t>
  </si>
  <si>
    <t>2-413</t>
  </si>
  <si>
    <t>贺清</t>
  </si>
  <si>
    <t>沧县嘉峰商贸中心</t>
  </si>
  <si>
    <t>421281199903262925</t>
  </si>
  <si>
    <t>小计</t>
  </si>
  <si>
    <t>公服面积</t>
  </si>
  <si>
    <t>经理室</t>
  </si>
  <si>
    <t>办公室</t>
  </si>
  <si>
    <t>洽谈室</t>
  </si>
  <si>
    <t>储物间</t>
  </si>
  <si>
    <t>档案室</t>
  </si>
  <si>
    <t>二楼 小会议室</t>
  </si>
  <si>
    <t>四楼 多功能会议室</t>
  </si>
  <si>
    <t>监控室</t>
  </si>
  <si>
    <t>保安室</t>
  </si>
  <si>
    <r>
      <rPr>
        <b/>
        <sz val="12"/>
        <color theme="1"/>
        <rFont val="宋体"/>
        <charset val="134"/>
        <scheme val="minor"/>
      </rPr>
      <t xml:space="preserve"> 本月房屋面积合计（</t>
    </r>
    <r>
      <rPr>
        <b/>
        <sz val="12"/>
        <color theme="1"/>
        <rFont val="SimSun"/>
        <charset val="134"/>
      </rPr>
      <t>㎡</t>
    </r>
    <r>
      <rPr>
        <b/>
        <sz val="12"/>
        <color theme="1"/>
        <rFont val="宋体"/>
        <charset val="134"/>
        <scheme val="minor"/>
      </rPr>
      <t>)：</t>
    </r>
  </si>
  <si>
    <t xml:space="preserve"> 房屋补贴金额（元）：</t>
  </si>
  <si>
    <t xml:space="preserve">             水电补贴合计（元）：</t>
  </si>
  <si>
    <t xml:space="preserve">                          </t>
  </si>
  <si>
    <t xml:space="preserve"> 实际享受公服面积合计（㎡)：</t>
  </si>
  <si>
    <t>实际公服补贴金额（元）：</t>
  </si>
  <si>
    <t xml:space="preserve">      公服、房屋、水电补贴总合（元）：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</si>
</sst>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-m"/>
    <numFmt numFmtId="177" formatCode="0.00_ "/>
    <numFmt numFmtId="178" formatCode="0.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SimSu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30" fillId="8" borderId="18" applyNumberFormat="0" applyAlignment="0" applyProtection="0">
      <alignment vertical="center"/>
    </xf>
    <xf numFmtId="0" fontId="31" fillId="9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 wrapText="1"/>
    </xf>
    <xf numFmtId="177" fontId="0" fillId="0" borderId="0" xfId="0" applyNumberForma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Continuous" vertical="center"/>
    </xf>
    <xf numFmtId="0" fontId="13" fillId="4" borderId="5" xfId="0" applyFont="1" applyFill="1" applyBorder="1" applyAlignment="1">
      <alignment horizontal="centerContinuous" vertical="center"/>
    </xf>
    <xf numFmtId="176" fontId="13" fillId="4" borderId="6" xfId="0" applyNumberFormat="1" applyFont="1" applyFill="1" applyBorder="1" applyAlignment="1">
      <alignment horizontal="centerContinuous" vertical="center"/>
    </xf>
    <xf numFmtId="177" fontId="13" fillId="4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left" vertical="center" wrapText="1"/>
    </xf>
    <xf numFmtId="176" fontId="13" fillId="0" borderId="5" xfId="0" applyNumberFormat="1" applyFont="1" applyBorder="1" applyAlignment="1">
      <alignment horizontal="right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177" fontId="13" fillId="0" borderId="8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vertical="top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176" fontId="0" fillId="0" borderId="0" xfId="0" applyNumberFormat="1" applyFill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177" fontId="13" fillId="4" borderId="13" xfId="0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177" fontId="13" fillId="4" borderId="9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177" fontId="13" fillId="0" borderId="6" xfId="0" applyNumberFormat="1" applyFont="1" applyBorder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top"/>
    </xf>
    <xf numFmtId="177" fontId="7" fillId="0" borderId="0" xfId="0" applyNumberFormat="1" applyFont="1" applyAlignment="1">
      <alignment horizontal="left" vertical="center" wrapText="1"/>
    </xf>
    <xf numFmtId="177" fontId="17" fillId="0" borderId="0" xfId="0" applyNumberFormat="1" applyFont="1" applyAlignment="1">
      <alignment vertical="center" wrapText="1"/>
    </xf>
    <xf numFmtId="0" fontId="19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top"/>
    </xf>
    <xf numFmtId="177" fontId="0" fillId="0" borderId="0" xfId="0" applyNumberFormat="1" applyFill="1" applyAlignment="1">
      <alignment horizontal="left" vertical="center"/>
    </xf>
    <xf numFmtId="0" fontId="0" fillId="0" borderId="14" xfId="0" applyFont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9" fillId="2" borderId="2" xfId="0" applyNumberFormat="1" applyFont="1" applyFill="1" applyBorder="1" applyAlignment="1" quotePrefix="1">
      <alignment horizontal="center" vertical="center" wrapText="1"/>
    </xf>
    <xf numFmtId="0" fontId="9" fillId="2" borderId="2" xfId="0" applyFont="1" applyFill="1" applyBorder="1" applyAlignment="1" quotePrefix="1">
      <alignment horizontal="center" vertical="center" wrapText="1"/>
    </xf>
    <xf numFmtId="0" fontId="11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2"/>
  <sheetViews>
    <sheetView tabSelected="1" zoomScale="85" zoomScaleNormal="85" workbookViewId="0">
      <pane ySplit="4" topLeftCell="A41" activePane="bottomLeft" state="frozen"/>
      <selection/>
      <selection pane="bottomLeft" activeCell="H55" sqref="H55"/>
    </sheetView>
  </sheetViews>
  <sheetFormatPr defaultColWidth="8.88888888888889" defaultRowHeight="14.4"/>
  <cols>
    <col min="1" max="1" width="5.88888888888889" style="9" customWidth="1"/>
    <col min="2" max="2" width="7.19444444444444" style="9" customWidth="1"/>
    <col min="3" max="3" width="9.66666666666667" style="10" customWidth="1"/>
    <col min="4" max="4" width="34.1111111111111" style="8" customWidth="1"/>
    <col min="5" max="5" width="7.71296296296296" style="10" customWidth="1"/>
    <col min="6" max="6" width="21.6111111111111" style="10" customWidth="1"/>
    <col min="7" max="7" width="21.4259259259259" style="11" customWidth="1"/>
    <col min="8" max="8" width="12.0185185185185" style="10" customWidth="1"/>
    <col min="9" max="9" width="7.31481481481481" style="10" customWidth="1"/>
    <col min="10" max="10" width="10.5833333333333" style="12" customWidth="1"/>
    <col min="11" max="12" width="13.8888888888889" style="12" customWidth="1"/>
    <col min="13" max="13" width="19.7314814814815" style="4" customWidth="1"/>
    <col min="14" max="14" width="11.2222222222222" style="10" customWidth="1"/>
    <col min="15" max="15" width="14.3333333333333" style="10"/>
    <col min="16" max="16" width="9.66666666666667" style="10"/>
    <col min="17" max="19" width="8.88888888888889" style="10"/>
    <col min="20" max="20" width="13.462962962963" style="10" customWidth="1"/>
    <col min="21" max="21" width="14.0185185185185" style="10" customWidth="1"/>
    <col min="22" max="22" width="14.0277777777778" style="10" customWidth="1"/>
    <col min="23" max="16384" width="8.88888888888889" style="10"/>
  </cols>
  <sheetData>
    <row r="1" s="1" customFormat="1" ht="55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2" customFormat="1" ht="11" customHeight="1" spans="1:13">
      <c r="A2" s="14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8" t="s">
        <v>8</v>
      </c>
      <c r="I2" s="78" t="s">
        <v>9</v>
      </c>
      <c r="J2" s="79" t="s">
        <v>10</v>
      </c>
      <c r="K2" s="79"/>
      <c r="L2" s="80" t="s">
        <v>11</v>
      </c>
      <c r="M2" s="81" t="s">
        <v>12</v>
      </c>
    </row>
    <row r="3" s="2" customFormat="1" ht="11" customHeight="1" spans="1:13">
      <c r="A3" s="19"/>
      <c r="B3" s="20"/>
      <c r="C3" s="21"/>
      <c r="D3" s="21"/>
      <c r="E3" s="21"/>
      <c r="F3" s="21"/>
      <c r="G3" s="22"/>
      <c r="H3" s="18"/>
      <c r="I3" s="82"/>
      <c r="J3" s="79"/>
      <c r="K3" s="79"/>
      <c r="L3" s="83"/>
      <c r="M3" s="84"/>
    </row>
    <row r="4" s="3" customFormat="1" ht="24" customHeight="1" spans="1:13">
      <c r="A4" s="23"/>
      <c r="B4" s="24"/>
      <c r="C4" s="25"/>
      <c r="D4" s="25"/>
      <c r="E4" s="25"/>
      <c r="F4" s="25"/>
      <c r="G4" s="26"/>
      <c r="H4" s="18"/>
      <c r="I4" s="85"/>
      <c r="J4" s="79" t="s">
        <v>13</v>
      </c>
      <c r="K4" s="79" t="s">
        <v>14</v>
      </c>
      <c r="L4" s="86"/>
      <c r="M4" s="87"/>
    </row>
    <row r="5" s="4" customFormat="1" ht="26" customHeight="1" spans="1:13">
      <c r="A5" s="27">
        <f t="shared" ref="A5:A39" si="0">ROW()-4</f>
        <v>1</v>
      </c>
      <c r="B5" s="28" t="s">
        <v>15</v>
      </c>
      <c r="C5" s="28" t="s">
        <v>16</v>
      </c>
      <c r="D5" s="29" t="s">
        <v>17</v>
      </c>
      <c r="E5" s="28" t="s">
        <v>18</v>
      </c>
      <c r="F5" s="28" t="s">
        <v>19</v>
      </c>
      <c r="G5" s="28" t="s">
        <v>20</v>
      </c>
      <c r="H5" s="30">
        <v>26.82</v>
      </c>
      <c r="I5" s="33">
        <v>30</v>
      </c>
      <c r="J5" s="88">
        <v>33.33</v>
      </c>
      <c r="K5" s="89">
        <f t="shared" ref="K5:K39" si="1">H5*1.77*I5</f>
        <v>1424.142</v>
      </c>
      <c r="L5" s="89">
        <v>1457.472</v>
      </c>
      <c r="M5" s="90"/>
    </row>
    <row r="6" s="4" customFormat="1" ht="26" customHeight="1" spans="1:13">
      <c r="A6" s="27">
        <f t="shared" si="0"/>
        <v>2</v>
      </c>
      <c r="B6" s="30" t="s">
        <v>21</v>
      </c>
      <c r="C6" s="31" t="s">
        <v>22</v>
      </c>
      <c r="D6" s="32" t="s">
        <v>23</v>
      </c>
      <c r="E6" s="31" t="s">
        <v>18</v>
      </c>
      <c r="F6" s="31" t="s">
        <v>24</v>
      </c>
      <c r="G6" s="28" t="s">
        <v>20</v>
      </c>
      <c r="H6" s="30">
        <v>27.05</v>
      </c>
      <c r="I6" s="33">
        <v>30</v>
      </c>
      <c r="J6" s="88">
        <v>33.33</v>
      </c>
      <c r="K6" s="89">
        <f t="shared" si="1"/>
        <v>1436.355</v>
      </c>
      <c r="L6" s="89">
        <v>1469.685</v>
      </c>
      <c r="M6" s="90"/>
    </row>
    <row r="7" s="4" customFormat="1" ht="26" customHeight="1" spans="1:13">
      <c r="A7" s="27">
        <v>4</v>
      </c>
      <c r="B7" s="30" t="s">
        <v>25</v>
      </c>
      <c r="C7" s="31" t="s">
        <v>26</v>
      </c>
      <c r="D7" s="32" t="s">
        <v>27</v>
      </c>
      <c r="E7" s="31" t="s">
        <v>28</v>
      </c>
      <c r="F7" s="31" t="s">
        <v>29</v>
      </c>
      <c r="G7" s="28" t="s">
        <v>20</v>
      </c>
      <c r="H7" s="30">
        <v>26.98</v>
      </c>
      <c r="I7" s="33">
        <v>30</v>
      </c>
      <c r="J7" s="88">
        <v>33.33</v>
      </c>
      <c r="K7" s="89">
        <f t="shared" si="1"/>
        <v>1432.638</v>
      </c>
      <c r="L7" s="89">
        <v>1465.968</v>
      </c>
      <c r="M7" s="90"/>
    </row>
    <row r="8" s="4" customFormat="1" ht="26" customHeight="1" spans="1:13">
      <c r="A8" s="27">
        <f t="shared" si="0"/>
        <v>4</v>
      </c>
      <c r="B8" s="28" t="s">
        <v>30</v>
      </c>
      <c r="C8" s="28" t="s">
        <v>31</v>
      </c>
      <c r="D8" s="29" t="s">
        <v>32</v>
      </c>
      <c r="E8" s="28" t="s">
        <v>28</v>
      </c>
      <c r="F8" s="28" t="s">
        <v>33</v>
      </c>
      <c r="G8" s="28" t="s">
        <v>20</v>
      </c>
      <c r="H8" s="30">
        <v>27.05</v>
      </c>
      <c r="I8" s="33">
        <v>30</v>
      </c>
      <c r="J8" s="88">
        <v>33.33</v>
      </c>
      <c r="K8" s="89">
        <f t="shared" si="1"/>
        <v>1436.355</v>
      </c>
      <c r="L8" s="89">
        <v>1469.685</v>
      </c>
      <c r="M8" s="91"/>
    </row>
    <row r="9" s="4" customFormat="1" ht="26" customHeight="1" spans="1:13">
      <c r="A9" s="27">
        <f t="shared" si="0"/>
        <v>5</v>
      </c>
      <c r="B9" s="28" t="s">
        <v>34</v>
      </c>
      <c r="C9" s="28" t="s">
        <v>35</v>
      </c>
      <c r="D9" s="29" t="s">
        <v>36</v>
      </c>
      <c r="E9" s="28" t="s">
        <v>28</v>
      </c>
      <c r="F9" s="28" t="s">
        <v>37</v>
      </c>
      <c r="G9" s="28" t="s">
        <v>20</v>
      </c>
      <c r="H9" s="30">
        <v>26.98</v>
      </c>
      <c r="I9" s="33">
        <v>30</v>
      </c>
      <c r="J9" s="88">
        <v>33.33</v>
      </c>
      <c r="K9" s="89">
        <f t="shared" si="1"/>
        <v>1432.638</v>
      </c>
      <c r="L9" s="89">
        <v>1465.968</v>
      </c>
      <c r="M9" s="91"/>
    </row>
    <row r="10" s="4" customFormat="1" ht="26" customHeight="1" spans="1:13">
      <c r="A10" s="27">
        <f t="shared" si="0"/>
        <v>6</v>
      </c>
      <c r="B10" s="28" t="s">
        <v>38</v>
      </c>
      <c r="C10" s="28" t="s">
        <v>39</v>
      </c>
      <c r="D10" s="29" t="s">
        <v>40</v>
      </c>
      <c r="E10" s="28" t="s">
        <v>18</v>
      </c>
      <c r="F10" s="28" t="s">
        <v>41</v>
      </c>
      <c r="G10" s="28" t="s">
        <v>20</v>
      </c>
      <c r="H10" s="30">
        <v>26.98</v>
      </c>
      <c r="I10" s="33">
        <v>30</v>
      </c>
      <c r="J10" s="88">
        <v>33.33</v>
      </c>
      <c r="K10" s="89">
        <f t="shared" si="1"/>
        <v>1432.638</v>
      </c>
      <c r="L10" s="89">
        <v>1465.968</v>
      </c>
      <c r="M10" s="91"/>
    </row>
    <row r="11" s="4" customFormat="1" ht="26" customHeight="1" spans="1:13">
      <c r="A11" s="27">
        <f t="shared" si="0"/>
        <v>7</v>
      </c>
      <c r="B11" s="28" t="s">
        <v>42</v>
      </c>
      <c r="C11" s="28" t="s">
        <v>43</v>
      </c>
      <c r="D11" s="29" t="s">
        <v>44</v>
      </c>
      <c r="E11" s="28" t="s">
        <v>18</v>
      </c>
      <c r="F11" s="28" t="s">
        <v>45</v>
      </c>
      <c r="G11" s="28" t="s">
        <v>20</v>
      </c>
      <c r="H11" s="30">
        <v>27.05</v>
      </c>
      <c r="I11" s="33">
        <v>30</v>
      </c>
      <c r="J11" s="88">
        <v>33.33</v>
      </c>
      <c r="K11" s="89">
        <f t="shared" si="1"/>
        <v>1436.355</v>
      </c>
      <c r="L11" s="89">
        <v>1469.685</v>
      </c>
      <c r="M11" s="91"/>
    </row>
    <row r="12" s="4" customFormat="1" ht="26" customHeight="1" spans="1:13">
      <c r="A12" s="27">
        <f t="shared" si="0"/>
        <v>8</v>
      </c>
      <c r="B12" s="30" t="s">
        <v>46</v>
      </c>
      <c r="C12" s="33" t="s">
        <v>47</v>
      </c>
      <c r="D12" s="32" t="s">
        <v>48</v>
      </c>
      <c r="E12" s="31" t="s">
        <v>18</v>
      </c>
      <c r="F12" s="128" t="s">
        <v>49</v>
      </c>
      <c r="G12" s="28" t="s">
        <v>20</v>
      </c>
      <c r="H12" s="30">
        <v>27.05</v>
      </c>
      <c r="I12" s="33">
        <v>30</v>
      </c>
      <c r="J12" s="88">
        <v>33.33</v>
      </c>
      <c r="K12" s="89">
        <f t="shared" si="1"/>
        <v>1436.355</v>
      </c>
      <c r="L12" s="89">
        <v>1469.685</v>
      </c>
      <c r="M12" s="91"/>
    </row>
    <row r="13" s="4" customFormat="1" ht="26" customHeight="1" spans="1:13">
      <c r="A13" s="27">
        <f t="shared" si="0"/>
        <v>9</v>
      </c>
      <c r="B13" s="28" t="s">
        <v>50</v>
      </c>
      <c r="C13" s="28" t="s">
        <v>51</v>
      </c>
      <c r="D13" s="29" t="s">
        <v>52</v>
      </c>
      <c r="E13" s="28" t="s">
        <v>18</v>
      </c>
      <c r="F13" s="28" t="s">
        <v>53</v>
      </c>
      <c r="G13" s="28" t="s">
        <v>20</v>
      </c>
      <c r="H13" s="30">
        <v>26.98</v>
      </c>
      <c r="I13" s="33">
        <v>30</v>
      </c>
      <c r="J13" s="88">
        <v>33.33</v>
      </c>
      <c r="K13" s="89">
        <f t="shared" si="1"/>
        <v>1432.638</v>
      </c>
      <c r="L13" s="89">
        <v>1465.968</v>
      </c>
      <c r="M13" s="91"/>
    </row>
    <row r="14" s="4" customFormat="1" ht="26" customHeight="1" spans="1:13">
      <c r="A14" s="27">
        <f t="shared" si="0"/>
        <v>10</v>
      </c>
      <c r="B14" s="30" t="s">
        <v>54</v>
      </c>
      <c r="C14" s="31" t="s">
        <v>55</v>
      </c>
      <c r="D14" s="32" t="s">
        <v>56</v>
      </c>
      <c r="E14" s="31" t="s">
        <v>28</v>
      </c>
      <c r="F14" s="31" t="s">
        <v>57</v>
      </c>
      <c r="G14" s="28" t="s">
        <v>20</v>
      </c>
      <c r="H14" s="30">
        <v>27.05</v>
      </c>
      <c r="I14" s="33">
        <v>30</v>
      </c>
      <c r="J14" s="88">
        <v>33.33</v>
      </c>
      <c r="K14" s="89">
        <f t="shared" si="1"/>
        <v>1436.355</v>
      </c>
      <c r="L14" s="89">
        <v>1469.685</v>
      </c>
      <c r="M14" s="91"/>
    </row>
    <row r="15" s="4" customFormat="1" ht="26" customHeight="1" spans="1:13">
      <c r="A15" s="27">
        <f t="shared" si="0"/>
        <v>11</v>
      </c>
      <c r="B15" s="30" t="s">
        <v>58</v>
      </c>
      <c r="C15" s="31" t="s">
        <v>59</v>
      </c>
      <c r="D15" s="32" t="s">
        <v>60</v>
      </c>
      <c r="E15" s="31" t="s">
        <v>18</v>
      </c>
      <c r="F15" s="31" t="s">
        <v>61</v>
      </c>
      <c r="G15" s="28" t="s">
        <v>20</v>
      </c>
      <c r="H15" s="30">
        <v>26.98</v>
      </c>
      <c r="I15" s="33">
        <v>30</v>
      </c>
      <c r="J15" s="88">
        <v>33.33</v>
      </c>
      <c r="K15" s="89">
        <f t="shared" si="1"/>
        <v>1432.638</v>
      </c>
      <c r="L15" s="89">
        <v>1465.968</v>
      </c>
      <c r="M15" s="91"/>
    </row>
    <row r="16" s="4" customFormat="1" ht="26" customHeight="1" spans="1:13">
      <c r="A16" s="27">
        <f t="shared" si="0"/>
        <v>12</v>
      </c>
      <c r="B16" s="28" t="s">
        <v>62</v>
      </c>
      <c r="C16" s="28" t="s">
        <v>63</v>
      </c>
      <c r="D16" s="29" t="s">
        <v>64</v>
      </c>
      <c r="E16" s="28" t="s">
        <v>18</v>
      </c>
      <c r="F16" s="28" t="s">
        <v>65</v>
      </c>
      <c r="G16" s="28" t="s">
        <v>20</v>
      </c>
      <c r="H16" s="30">
        <v>26.98</v>
      </c>
      <c r="I16" s="33">
        <v>30</v>
      </c>
      <c r="J16" s="88">
        <v>33.33</v>
      </c>
      <c r="K16" s="89">
        <f t="shared" si="1"/>
        <v>1432.638</v>
      </c>
      <c r="L16" s="89">
        <v>1465.968</v>
      </c>
      <c r="M16" s="91"/>
    </row>
    <row r="17" s="4" customFormat="1" ht="26" customHeight="1" spans="1:13">
      <c r="A17" s="27">
        <f t="shared" si="0"/>
        <v>13</v>
      </c>
      <c r="B17" s="28" t="s">
        <v>66</v>
      </c>
      <c r="C17" s="28" t="s">
        <v>67</v>
      </c>
      <c r="D17" s="29" t="s">
        <v>68</v>
      </c>
      <c r="E17" s="28" t="s">
        <v>28</v>
      </c>
      <c r="F17" s="28" t="s">
        <v>69</v>
      </c>
      <c r="G17" s="28" t="s">
        <v>20</v>
      </c>
      <c r="H17" s="30">
        <v>27.05</v>
      </c>
      <c r="I17" s="33">
        <v>30</v>
      </c>
      <c r="J17" s="88">
        <v>33.33</v>
      </c>
      <c r="K17" s="89">
        <f t="shared" si="1"/>
        <v>1436.355</v>
      </c>
      <c r="L17" s="89">
        <v>1469.685</v>
      </c>
      <c r="M17" s="90"/>
    </row>
    <row r="18" s="4" customFormat="1" ht="26" customHeight="1" spans="1:13">
      <c r="A18" s="27">
        <f t="shared" si="0"/>
        <v>14</v>
      </c>
      <c r="B18" s="30" t="s">
        <v>70</v>
      </c>
      <c r="C18" s="31" t="s">
        <v>71</v>
      </c>
      <c r="D18" s="32" t="s">
        <v>72</v>
      </c>
      <c r="E18" s="31" t="s">
        <v>18</v>
      </c>
      <c r="F18" s="31" t="s">
        <v>73</v>
      </c>
      <c r="G18" s="28" t="s">
        <v>20</v>
      </c>
      <c r="H18" s="30">
        <v>26.98</v>
      </c>
      <c r="I18" s="33">
        <v>30</v>
      </c>
      <c r="J18" s="88">
        <v>33.33</v>
      </c>
      <c r="K18" s="89">
        <f t="shared" si="1"/>
        <v>1432.638</v>
      </c>
      <c r="L18" s="89">
        <v>1465.968</v>
      </c>
      <c r="M18" s="90"/>
    </row>
    <row r="19" s="4" customFormat="1" ht="26" customHeight="1" spans="1:13">
      <c r="A19" s="27">
        <f t="shared" si="0"/>
        <v>15</v>
      </c>
      <c r="B19" s="28" t="s">
        <v>74</v>
      </c>
      <c r="C19" s="28" t="s">
        <v>75</v>
      </c>
      <c r="D19" s="29" t="s">
        <v>76</v>
      </c>
      <c r="E19" s="28" t="s">
        <v>18</v>
      </c>
      <c r="F19" s="28" t="s">
        <v>77</v>
      </c>
      <c r="G19" s="28" t="s">
        <v>20</v>
      </c>
      <c r="H19" s="30">
        <v>27.05</v>
      </c>
      <c r="I19" s="33">
        <v>30</v>
      </c>
      <c r="J19" s="88">
        <v>33.33</v>
      </c>
      <c r="K19" s="89">
        <f t="shared" si="1"/>
        <v>1436.355</v>
      </c>
      <c r="L19" s="89">
        <v>1469.685</v>
      </c>
      <c r="M19" s="90"/>
    </row>
    <row r="20" s="4" customFormat="1" ht="26" customHeight="1" spans="1:13">
      <c r="A20" s="27">
        <f t="shared" si="0"/>
        <v>16</v>
      </c>
      <c r="B20" s="28" t="s">
        <v>78</v>
      </c>
      <c r="C20" s="28" t="s">
        <v>79</v>
      </c>
      <c r="D20" s="32" t="s">
        <v>80</v>
      </c>
      <c r="E20" s="28" t="s">
        <v>18</v>
      </c>
      <c r="F20" s="34" t="s">
        <v>81</v>
      </c>
      <c r="G20" s="28" t="s">
        <v>20</v>
      </c>
      <c r="H20" s="30">
        <v>26.98</v>
      </c>
      <c r="I20" s="33">
        <v>30</v>
      </c>
      <c r="J20" s="88">
        <v>33.33</v>
      </c>
      <c r="K20" s="89">
        <f t="shared" si="1"/>
        <v>1432.638</v>
      </c>
      <c r="L20" s="89">
        <v>1465.968</v>
      </c>
      <c r="M20" s="90"/>
    </row>
    <row r="21" s="4" customFormat="1" ht="26" customHeight="1" spans="1:13">
      <c r="A21" s="27">
        <f t="shared" si="0"/>
        <v>17</v>
      </c>
      <c r="B21" s="28" t="s">
        <v>82</v>
      </c>
      <c r="C21" s="28" t="s">
        <v>83</v>
      </c>
      <c r="D21" s="29" t="s">
        <v>84</v>
      </c>
      <c r="E21" s="28" t="s">
        <v>28</v>
      </c>
      <c r="F21" s="28" t="s">
        <v>85</v>
      </c>
      <c r="G21" s="28" t="s">
        <v>20</v>
      </c>
      <c r="H21" s="30">
        <v>26.98</v>
      </c>
      <c r="I21" s="33">
        <v>30</v>
      </c>
      <c r="J21" s="88">
        <v>33.33</v>
      </c>
      <c r="K21" s="89">
        <f t="shared" si="1"/>
        <v>1432.638</v>
      </c>
      <c r="L21" s="89">
        <v>1465.968</v>
      </c>
      <c r="M21" s="91"/>
    </row>
    <row r="22" s="4" customFormat="1" ht="26" customHeight="1" spans="1:13">
      <c r="A22" s="27">
        <f t="shared" si="0"/>
        <v>18</v>
      </c>
      <c r="B22" s="28" t="s">
        <v>86</v>
      </c>
      <c r="C22" s="28" t="s">
        <v>87</v>
      </c>
      <c r="D22" s="29" t="s">
        <v>88</v>
      </c>
      <c r="E22" s="28" t="s">
        <v>28</v>
      </c>
      <c r="F22" s="129" t="s">
        <v>89</v>
      </c>
      <c r="G22" s="28" t="s">
        <v>20</v>
      </c>
      <c r="H22" s="30">
        <v>26.98</v>
      </c>
      <c r="I22" s="33">
        <v>30</v>
      </c>
      <c r="J22" s="88">
        <v>33.33</v>
      </c>
      <c r="K22" s="89">
        <f t="shared" si="1"/>
        <v>1432.638</v>
      </c>
      <c r="L22" s="89">
        <v>1465.968</v>
      </c>
      <c r="M22" s="91"/>
    </row>
    <row r="23" s="4" customFormat="1" ht="26" customHeight="1" spans="1:13">
      <c r="A23" s="27">
        <f t="shared" si="0"/>
        <v>19</v>
      </c>
      <c r="B23" s="30" t="s">
        <v>90</v>
      </c>
      <c r="C23" s="31" t="s">
        <v>91</v>
      </c>
      <c r="D23" s="32" t="s">
        <v>92</v>
      </c>
      <c r="E23" s="31" t="s">
        <v>18</v>
      </c>
      <c r="F23" s="31" t="s">
        <v>93</v>
      </c>
      <c r="G23" s="28" t="s">
        <v>20</v>
      </c>
      <c r="H23" s="30">
        <v>26.98</v>
      </c>
      <c r="I23" s="33">
        <v>30</v>
      </c>
      <c r="J23" s="88">
        <v>33.33</v>
      </c>
      <c r="K23" s="89">
        <f t="shared" si="1"/>
        <v>1432.638</v>
      </c>
      <c r="L23" s="89">
        <v>1465.968</v>
      </c>
      <c r="M23" s="91"/>
    </row>
    <row r="24" s="4" customFormat="1" ht="21" customHeight="1" spans="1:13">
      <c r="A24" s="27">
        <f t="shared" si="0"/>
        <v>20</v>
      </c>
      <c r="B24" s="28" t="s">
        <v>94</v>
      </c>
      <c r="C24" s="28" t="s">
        <v>95</v>
      </c>
      <c r="D24" s="29" t="s">
        <v>96</v>
      </c>
      <c r="E24" s="28" t="s">
        <v>28</v>
      </c>
      <c r="F24" s="28" t="s">
        <v>97</v>
      </c>
      <c r="G24" s="28" t="s">
        <v>20</v>
      </c>
      <c r="H24" s="30">
        <v>25.13</v>
      </c>
      <c r="I24" s="33">
        <v>30</v>
      </c>
      <c r="J24" s="88">
        <v>33.33</v>
      </c>
      <c r="K24" s="89">
        <f t="shared" si="1"/>
        <v>1334.403</v>
      </c>
      <c r="L24" s="89">
        <v>1367.733</v>
      </c>
      <c r="M24" s="90"/>
    </row>
    <row r="25" s="4" customFormat="1" ht="21" customHeight="1" spans="1:13">
      <c r="A25" s="27">
        <f t="shared" si="0"/>
        <v>21</v>
      </c>
      <c r="B25" s="28" t="s">
        <v>98</v>
      </c>
      <c r="C25" s="28" t="s">
        <v>99</v>
      </c>
      <c r="D25" s="29" t="s">
        <v>100</v>
      </c>
      <c r="E25" s="28" t="s">
        <v>28</v>
      </c>
      <c r="F25" s="28" t="s">
        <v>101</v>
      </c>
      <c r="G25" s="28" t="s">
        <v>20</v>
      </c>
      <c r="H25" s="30">
        <v>25.06</v>
      </c>
      <c r="I25" s="33">
        <v>30</v>
      </c>
      <c r="J25" s="88">
        <v>33.33</v>
      </c>
      <c r="K25" s="89">
        <f t="shared" si="1"/>
        <v>1330.686</v>
      </c>
      <c r="L25" s="89">
        <v>1364.016</v>
      </c>
      <c r="M25" s="91"/>
    </row>
    <row r="26" s="4" customFormat="1" ht="21" customHeight="1" spans="1:13">
      <c r="A26" s="27">
        <f t="shared" si="0"/>
        <v>22</v>
      </c>
      <c r="B26" s="28" t="s">
        <v>102</v>
      </c>
      <c r="C26" s="28" t="s">
        <v>103</v>
      </c>
      <c r="D26" s="29" t="s">
        <v>104</v>
      </c>
      <c r="E26" s="28" t="s">
        <v>18</v>
      </c>
      <c r="F26" s="28" t="s">
        <v>105</v>
      </c>
      <c r="G26" s="28" t="s">
        <v>20</v>
      </c>
      <c r="H26" s="30">
        <v>44.3</v>
      </c>
      <c r="I26" s="33">
        <v>30</v>
      </c>
      <c r="J26" s="88">
        <v>33.33</v>
      </c>
      <c r="K26" s="89">
        <f t="shared" si="1"/>
        <v>2352.33</v>
      </c>
      <c r="L26" s="89">
        <v>2385.66</v>
      </c>
      <c r="M26" s="91"/>
    </row>
    <row r="27" s="4" customFormat="1" ht="21" customHeight="1" spans="1:13">
      <c r="A27" s="27">
        <f t="shared" si="0"/>
        <v>23</v>
      </c>
      <c r="B27" s="30" t="s">
        <v>106</v>
      </c>
      <c r="C27" s="31" t="s">
        <v>107</v>
      </c>
      <c r="D27" s="32" t="s">
        <v>108</v>
      </c>
      <c r="E27" s="31" t="s">
        <v>28</v>
      </c>
      <c r="F27" s="31" t="s">
        <v>109</v>
      </c>
      <c r="G27" s="28" t="s">
        <v>20</v>
      </c>
      <c r="H27" s="30">
        <v>44.36</v>
      </c>
      <c r="I27" s="33">
        <v>30</v>
      </c>
      <c r="J27" s="88">
        <v>33.33</v>
      </c>
      <c r="K27" s="92">
        <f t="shared" si="1"/>
        <v>2355.516</v>
      </c>
      <c r="L27" s="92">
        <v>2388.846</v>
      </c>
      <c r="M27" s="90"/>
    </row>
    <row r="28" s="4" customFormat="1" ht="21" customHeight="1" spans="1:13">
      <c r="A28" s="27">
        <f t="shared" si="0"/>
        <v>24</v>
      </c>
      <c r="B28" s="28" t="s">
        <v>110</v>
      </c>
      <c r="C28" s="33" t="s">
        <v>111</v>
      </c>
      <c r="D28" s="35" t="s">
        <v>112</v>
      </c>
      <c r="E28" s="28" t="s">
        <v>18</v>
      </c>
      <c r="F28" s="130" t="s">
        <v>113</v>
      </c>
      <c r="G28" s="28" t="s">
        <v>20</v>
      </c>
      <c r="H28" s="30">
        <v>25.13</v>
      </c>
      <c r="I28" s="33">
        <v>30</v>
      </c>
      <c r="J28" s="88">
        <v>33.33</v>
      </c>
      <c r="K28" s="89">
        <f t="shared" si="1"/>
        <v>1334.403</v>
      </c>
      <c r="L28" s="89">
        <v>1367.733</v>
      </c>
      <c r="M28" s="90"/>
    </row>
    <row r="29" s="4" customFormat="1" ht="21" customHeight="1" spans="1:13">
      <c r="A29" s="27">
        <f t="shared" si="0"/>
        <v>25</v>
      </c>
      <c r="B29" s="28" t="s">
        <v>114</v>
      </c>
      <c r="C29" s="33" t="s">
        <v>115</v>
      </c>
      <c r="D29" s="29" t="s">
        <v>116</v>
      </c>
      <c r="E29" s="28" t="s">
        <v>18</v>
      </c>
      <c r="F29" s="129" t="s">
        <v>117</v>
      </c>
      <c r="G29" s="28" t="s">
        <v>20</v>
      </c>
      <c r="H29" s="30">
        <v>25.06</v>
      </c>
      <c r="I29" s="33">
        <v>30</v>
      </c>
      <c r="J29" s="88">
        <v>33.33</v>
      </c>
      <c r="K29" s="89">
        <f t="shared" si="1"/>
        <v>1330.686</v>
      </c>
      <c r="L29" s="89">
        <v>1364.016</v>
      </c>
      <c r="M29" s="91"/>
    </row>
    <row r="30" s="4" customFormat="1" ht="21" customHeight="1" spans="1:13">
      <c r="A30" s="27">
        <f t="shared" si="0"/>
        <v>26</v>
      </c>
      <c r="B30" s="28" t="s">
        <v>118</v>
      </c>
      <c r="C30" s="28" t="s">
        <v>119</v>
      </c>
      <c r="D30" s="29" t="s">
        <v>120</v>
      </c>
      <c r="E30" s="28" t="s">
        <v>28</v>
      </c>
      <c r="F30" s="28" t="s">
        <v>121</v>
      </c>
      <c r="G30" s="28" t="s">
        <v>20</v>
      </c>
      <c r="H30" s="30">
        <v>25.06</v>
      </c>
      <c r="I30" s="33">
        <v>30</v>
      </c>
      <c r="J30" s="88">
        <v>33.33</v>
      </c>
      <c r="K30" s="89">
        <f t="shared" si="1"/>
        <v>1330.686</v>
      </c>
      <c r="L30" s="89">
        <v>1364.016</v>
      </c>
      <c r="M30" s="91"/>
    </row>
    <row r="31" s="4" customFormat="1" ht="21" customHeight="1" spans="1:13">
      <c r="A31" s="37">
        <f t="shared" si="0"/>
        <v>27</v>
      </c>
      <c r="B31" s="38" t="s">
        <v>122</v>
      </c>
      <c r="C31" s="38" t="s">
        <v>123</v>
      </c>
      <c r="D31" s="39" t="s">
        <v>124</v>
      </c>
      <c r="E31" s="38" t="s">
        <v>28</v>
      </c>
      <c r="F31" s="38" t="s">
        <v>125</v>
      </c>
      <c r="G31" s="38" t="s">
        <v>126</v>
      </c>
      <c r="H31" s="40">
        <v>25.06</v>
      </c>
      <c r="I31" s="93">
        <v>13</v>
      </c>
      <c r="J31" s="94">
        <v>14.44</v>
      </c>
      <c r="K31" s="94">
        <f t="shared" si="1"/>
        <v>576.6306</v>
      </c>
      <c r="L31" s="94">
        <v>591.0706</v>
      </c>
      <c r="M31" s="95" t="s">
        <v>127</v>
      </c>
    </row>
    <row r="32" s="4" customFormat="1" ht="21" customHeight="1" spans="1:13">
      <c r="A32" s="27">
        <f t="shared" si="0"/>
        <v>28</v>
      </c>
      <c r="B32" s="28" t="s">
        <v>128</v>
      </c>
      <c r="C32" s="28" t="s">
        <v>129</v>
      </c>
      <c r="D32" s="29" t="s">
        <v>130</v>
      </c>
      <c r="E32" s="28" t="s">
        <v>18</v>
      </c>
      <c r="F32" s="28" t="s">
        <v>131</v>
      </c>
      <c r="G32" s="28" t="s">
        <v>20</v>
      </c>
      <c r="H32" s="30">
        <v>25.06</v>
      </c>
      <c r="I32" s="33">
        <v>30</v>
      </c>
      <c r="J32" s="88">
        <v>33.33</v>
      </c>
      <c r="K32" s="89">
        <f t="shared" si="1"/>
        <v>1330.686</v>
      </c>
      <c r="L32" s="89">
        <v>1364.016</v>
      </c>
      <c r="M32" s="91"/>
    </row>
    <row r="33" s="4" customFormat="1" ht="21" customHeight="1" spans="1:13">
      <c r="A33" s="27">
        <f t="shared" si="0"/>
        <v>29</v>
      </c>
      <c r="B33" s="28" t="s">
        <v>132</v>
      </c>
      <c r="C33" s="41" t="s">
        <v>133</v>
      </c>
      <c r="D33" s="35" t="s">
        <v>134</v>
      </c>
      <c r="E33" s="28" t="s">
        <v>18</v>
      </c>
      <c r="F33" s="41" t="s">
        <v>135</v>
      </c>
      <c r="G33" s="28" t="s">
        <v>20</v>
      </c>
      <c r="H33" s="30">
        <v>25.13</v>
      </c>
      <c r="I33" s="33">
        <v>30</v>
      </c>
      <c r="J33" s="88">
        <v>33.33</v>
      </c>
      <c r="K33" s="89">
        <f t="shared" si="1"/>
        <v>1334.403</v>
      </c>
      <c r="L33" s="89">
        <v>1367.733</v>
      </c>
      <c r="M33" s="91"/>
    </row>
    <row r="34" s="4" customFormat="1" ht="21" customHeight="1" spans="1:13">
      <c r="A34" s="27">
        <f t="shared" si="0"/>
        <v>30</v>
      </c>
      <c r="B34" s="28" t="s">
        <v>136</v>
      </c>
      <c r="C34" s="28" t="s">
        <v>137</v>
      </c>
      <c r="D34" s="35" t="s">
        <v>138</v>
      </c>
      <c r="E34" s="28" t="s">
        <v>18</v>
      </c>
      <c r="F34" s="41" t="s">
        <v>139</v>
      </c>
      <c r="G34" s="28" t="s">
        <v>20</v>
      </c>
      <c r="H34" s="30">
        <v>25.06</v>
      </c>
      <c r="I34" s="33">
        <v>30</v>
      </c>
      <c r="J34" s="88">
        <v>33.33</v>
      </c>
      <c r="K34" s="89">
        <f t="shared" si="1"/>
        <v>1330.686</v>
      </c>
      <c r="L34" s="89">
        <v>1364.016</v>
      </c>
      <c r="M34" s="91"/>
    </row>
    <row r="35" s="4" customFormat="1" ht="21" customHeight="1" spans="1:13">
      <c r="A35" s="27">
        <f t="shared" si="0"/>
        <v>31</v>
      </c>
      <c r="B35" s="28" t="s">
        <v>140</v>
      </c>
      <c r="C35" s="28" t="s">
        <v>141</v>
      </c>
      <c r="D35" s="29" t="s">
        <v>142</v>
      </c>
      <c r="E35" s="28" t="s">
        <v>18</v>
      </c>
      <c r="F35" s="28" t="s">
        <v>143</v>
      </c>
      <c r="G35" s="28" t="s">
        <v>20</v>
      </c>
      <c r="H35" s="30">
        <v>25.06</v>
      </c>
      <c r="I35" s="33">
        <v>30</v>
      </c>
      <c r="J35" s="88">
        <v>33.33</v>
      </c>
      <c r="K35" s="89">
        <f t="shared" si="1"/>
        <v>1330.686</v>
      </c>
      <c r="L35" s="89">
        <v>1364.016</v>
      </c>
      <c r="M35" s="91"/>
    </row>
    <row r="36" s="4" customFormat="1" ht="21" customHeight="1" spans="1:13">
      <c r="A36" s="27">
        <f t="shared" si="0"/>
        <v>32</v>
      </c>
      <c r="B36" s="42" t="s">
        <v>144</v>
      </c>
      <c r="C36" s="31" t="s">
        <v>145</v>
      </c>
      <c r="D36" s="43" t="s">
        <v>146</v>
      </c>
      <c r="E36" s="31" t="s">
        <v>18</v>
      </c>
      <c r="F36" s="44" t="s">
        <v>147</v>
      </c>
      <c r="G36" s="28" t="s">
        <v>20</v>
      </c>
      <c r="H36" s="30">
        <v>27.35</v>
      </c>
      <c r="I36" s="33">
        <v>30</v>
      </c>
      <c r="J36" s="88">
        <v>33.33</v>
      </c>
      <c r="K36" s="89">
        <f t="shared" si="1"/>
        <v>1452.285</v>
      </c>
      <c r="L36" s="89">
        <v>1485.615</v>
      </c>
      <c r="M36" s="91"/>
    </row>
    <row r="37" s="4" customFormat="1" ht="21" customHeight="1" spans="1:13">
      <c r="A37" s="27">
        <f t="shared" si="0"/>
        <v>33</v>
      </c>
      <c r="B37" s="28" t="s">
        <v>148</v>
      </c>
      <c r="C37" s="28" t="s">
        <v>149</v>
      </c>
      <c r="D37" s="29" t="s">
        <v>150</v>
      </c>
      <c r="E37" s="28" t="s">
        <v>18</v>
      </c>
      <c r="F37" s="28" t="s">
        <v>151</v>
      </c>
      <c r="G37" s="28" t="s">
        <v>20</v>
      </c>
      <c r="H37" s="30">
        <v>25.06</v>
      </c>
      <c r="I37" s="33">
        <v>30</v>
      </c>
      <c r="J37" s="88">
        <v>33.33</v>
      </c>
      <c r="K37" s="89">
        <f t="shared" si="1"/>
        <v>1330.686</v>
      </c>
      <c r="L37" s="89">
        <v>1364.016</v>
      </c>
      <c r="M37" s="90"/>
    </row>
    <row r="38" s="4" customFormat="1" ht="21" customHeight="1" spans="1:13">
      <c r="A38" s="27">
        <f t="shared" si="0"/>
        <v>34</v>
      </c>
      <c r="B38" s="28" t="s">
        <v>152</v>
      </c>
      <c r="C38" s="28" t="s">
        <v>153</v>
      </c>
      <c r="D38" s="29" t="s">
        <v>154</v>
      </c>
      <c r="E38" s="28" t="s">
        <v>18</v>
      </c>
      <c r="F38" s="28" t="s">
        <v>155</v>
      </c>
      <c r="G38" s="28" t="s">
        <v>20</v>
      </c>
      <c r="H38" s="30">
        <v>25.06</v>
      </c>
      <c r="I38" s="33">
        <v>30</v>
      </c>
      <c r="J38" s="88">
        <v>33.33</v>
      </c>
      <c r="K38" s="89">
        <f t="shared" si="1"/>
        <v>1330.686</v>
      </c>
      <c r="L38" s="89">
        <v>1364.016</v>
      </c>
      <c r="M38" s="90"/>
    </row>
    <row r="39" s="4" customFormat="1" ht="21" customHeight="1" spans="1:13">
      <c r="A39" s="27">
        <f t="shared" si="0"/>
        <v>35</v>
      </c>
      <c r="B39" s="28" t="s">
        <v>156</v>
      </c>
      <c r="C39" s="28" t="s">
        <v>157</v>
      </c>
      <c r="D39" s="29" t="s">
        <v>158</v>
      </c>
      <c r="E39" s="28" t="s">
        <v>18</v>
      </c>
      <c r="F39" s="28" t="s">
        <v>159</v>
      </c>
      <c r="G39" s="28" t="s">
        <v>20</v>
      </c>
      <c r="H39" s="30">
        <v>43.8</v>
      </c>
      <c r="I39" s="33">
        <v>30</v>
      </c>
      <c r="J39" s="88">
        <v>33.33</v>
      </c>
      <c r="K39" s="89">
        <f t="shared" si="1"/>
        <v>2325.78</v>
      </c>
      <c r="L39" s="89">
        <v>2359.11</v>
      </c>
      <c r="M39" s="90"/>
    </row>
    <row r="40" s="5" customFormat="1" ht="29" customHeight="1" spans="1:13">
      <c r="A40" s="45" t="s">
        <v>160</v>
      </c>
      <c r="B40" s="46"/>
      <c r="C40" s="47"/>
      <c r="D40" s="47"/>
      <c r="E40" s="47"/>
      <c r="F40" s="47"/>
      <c r="G40" s="48"/>
      <c r="H40" s="49">
        <f>SUM(H5:H39)</f>
        <v>973.69</v>
      </c>
      <c r="I40" s="96"/>
      <c r="J40" s="49">
        <f>SUM(J5:J39)</f>
        <v>1147.66</v>
      </c>
      <c r="K40" s="49">
        <f>SUM(K5:K39)</f>
        <v>50948.8836</v>
      </c>
      <c r="L40" s="49">
        <v>52096.5436</v>
      </c>
      <c r="M40" s="96"/>
    </row>
    <row r="41" s="4" customFormat="1" ht="21" customHeight="1" spans="1:13">
      <c r="A41" s="27">
        <v>1</v>
      </c>
      <c r="B41" s="50"/>
      <c r="C41" s="51" t="s">
        <v>161</v>
      </c>
      <c r="D41" s="52" t="s">
        <v>162</v>
      </c>
      <c r="E41" s="53"/>
      <c r="F41" s="54"/>
      <c r="G41" s="28" t="s">
        <v>20</v>
      </c>
      <c r="H41" s="55">
        <v>25.06</v>
      </c>
      <c r="I41" s="53">
        <v>30</v>
      </c>
      <c r="J41" s="92"/>
      <c r="K41" s="89"/>
      <c r="L41" s="89">
        <f t="shared" ref="L41:L49" si="2">H41*I41*1.77</f>
        <v>1330.686</v>
      </c>
      <c r="M41" s="91"/>
    </row>
    <row r="42" s="4" customFormat="1" ht="21" customHeight="1" spans="1:13">
      <c r="A42" s="27">
        <v>2</v>
      </c>
      <c r="B42" s="50"/>
      <c r="C42" s="51"/>
      <c r="D42" s="56" t="s">
        <v>163</v>
      </c>
      <c r="E42" s="27"/>
      <c r="F42" s="57"/>
      <c r="G42" s="28" t="s">
        <v>20</v>
      </c>
      <c r="H42" s="58">
        <v>25.06</v>
      </c>
      <c r="I42" s="53">
        <v>30</v>
      </c>
      <c r="J42" s="92"/>
      <c r="K42" s="89"/>
      <c r="L42" s="89">
        <f t="shared" si="2"/>
        <v>1330.686</v>
      </c>
      <c r="M42" s="91"/>
    </row>
    <row r="43" s="4" customFormat="1" ht="21" customHeight="1" spans="1:13">
      <c r="A43" s="27">
        <v>3</v>
      </c>
      <c r="B43" s="50"/>
      <c r="C43" s="51"/>
      <c r="D43" s="56" t="s">
        <v>164</v>
      </c>
      <c r="E43" s="27"/>
      <c r="F43" s="57"/>
      <c r="G43" s="28" t="s">
        <v>20</v>
      </c>
      <c r="H43" s="58">
        <v>25.28</v>
      </c>
      <c r="I43" s="53">
        <v>30</v>
      </c>
      <c r="J43" s="92"/>
      <c r="K43" s="89"/>
      <c r="L43" s="89">
        <f t="shared" si="2"/>
        <v>1342.368</v>
      </c>
      <c r="M43" s="91"/>
    </row>
    <row r="44" s="4" customFormat="1" ht="21" customHeight="1" spans="1:13">
      <c r="A44" s="27">
        <v>4</v>
      </c>
      <c r="B44" s="50"/>
      <c r="C44" s="51"/>
      <c r="D44" s="56" t="s">
        <v>165</v>
      </c>
      <c r="E44" s="27"/>
      <c r="F44" s="57"/>
      <c r="G44" s="28" t="s">
        <v>20</v>
      </c>
      <c r="H44" s="58">
        <v>7.44</v>
      </c>
      <c r="I44" s="53">
        <v>30</v>
      </c>
      <c r="J44" s="92"/>
      <c r="K44" s="89"/>
      <c r="L44" s="89">
        <f t="shared" si="2"/>
        <v>395.064</v>
      </c>
      <c r="M44" s="91"/>
    </row>
    <row r="45" s="4" customFormat="1" ht="21" customHeight="1" spans="1:13">
      <c r="A45" s="27">
        <v>5</v>
      </c>
      <c r="B45" s="50"/>
      <c r="C45" s="51"/>
      <c r="D45" s="56" t="s">
        <v>166</v>
      </c>
      <c r="E45" s="27"/>
      <c r="F45" s="57"/>
      <c r="G45" s="28" t="s">
        <v>20</v>
      </c>
      <c r="H45" s="58">
        <v>25.06</v>
      </c>
      <c r="I45" s="53">
        <v>30</v>
      </c>
      <c r="J45" s="92"/>
      <c r="K45" s="89"/>
      <c r="L45" s="89">
        <f t="shared" si="2"/>
        <v>1330.686</v>
      </c>
      <c r="M45" s="91"/>
    </row>
    <row r="46" s="4" customFormat="1" ht="21" customHeight="1" spans="1:13">
      <c r="A46" s="27">
        <v>6</v>
      </c>
      <c r="B46" s="50"/>
      <c r="C46" s="51"/>
      <c r="D46" s="56" t="s">
        <v>167</v>
      </c>
      <c r="E46" s="27"/>
      <c r="F46" s="57"/>
      <c r="G46" s="28" t="s">
        <v>20</v>
      </c>
      <c r="H46" s="58">
        <v>64.94</v>
      </c>
      <c r="I46" s="53">
        <v>30</v>
      </c>
      <c r="J46" s="92"/>
      <c r="K46" s="89"/>
      <c r="L46" s="89">
        <f t="shared" si="2"/>
        <v>3448.314</v>
      </c>
      <c r="M46" s="91"/>
    </row>
    <row r="47" s="4" customFormat="1" ht="21" customHeight="1" spans="1:13">
      <c r="A47" s="27">
        <v>7</v>
      </c>
      <c r="B47" s="50"/>
      <c r="C47" s="51"/>
      <c r="D47" s="56" t="s">
        <v>168</v>
      </c>
      <c r="E47" s="27"/>
      <c r="F47" s="57"/>
      <c r="G47" s="28" t="s">
        <v>20</v>
      </c>
      <c r="H47" s="58">
        <v>83.03</v>
      </c>
      <c r="I47" s="53">
        <v>30</v>
      </c>
      <c r="J47" s="92"/>
      <c r="K47" s="89"/>
      <c r="L47" s="89">
        <f t="shared" si="2"/>
        <v>4408.893</v>
      </c>
      <c r="M47" s="91"/>
    </row>
    <row r="48" s="4" customFormat="1" ht="21" customHeight="1" spans="1:13">
      <c r="A48" s="27">
        <v>8</v>
      </c>
      <c r="B48" s="50"/>
      <c r="C48" s="51"/>
      <c r="D48" s="56" t="s">
        <v>169</v>
      </c>
      <c r="E48" s="27"/>
      <c r="F48" s="57"/>
      <c r="G48" s="28" t="s">
        <v>20</v>
      </c>
      <c r="H48" s="58">
        <v>26.66</v>
      </c>
      <c r="I48" s="53">
        <v>30</v>
      </c>
      <c r="J48" s="92"/>
      <c r="K48" s="89"/>
      <c r="L48" s="89">
        <f t="shared" si="2"/>
        <v>1415.646</v>
      </c>
      <c r="M48" s="91"/>
    </row>
    <row r="49" s="4" customFormat="1" ht="21" customHeight="1" spans="1:13">
      <c r="A49" s="27">
        <v>9</v>
      </c>
      <c r="B49" s="50"/>
      <c r="C49" s="51"/>
      <c r="D49" s="56" t="s">
        <v>170</v>
      </c>
      <c r="E49" s="27"/>
      <c r="F49" s="57"/>
      <c r="G49" s="28" t="s">
        <v>20</v>
      </c>
      <c r="H49" s="58">
        <v>26.66</v>
      </c>
      <c r="I49" s="53">
        <v>30</v>
      </c>
      <c r="J49" s="92"/>
      <c r="K49" s="89"/>
      <c r="L49" s="89">
        <f t="shared" si="2"/>
        <v>1415.646</v>
      </c>
      <c r="M49" s="91"/>
    </row>
    <row r="50" s="5" customFormat="1" ht="31" customHeight="1" spans="1:13">
      <c r="A50" s="59"/>
      <c r="B50" s="60"/>
      <c r="C50" s="61"/>
      <c r="D50" s="62" t="s">
        <v>160</v>
      </c>
      <c r="E50" s="63"/>
      <c r="F50" s="63"/>
      <c r="G50" s="64"/>
      <c r="H50" s="49">
        <f>SUM(H41:H49)</f>
        <v>309.19</v>
      </c>
      <c r="I50" s="97"/>
      <c r="J50" s="98"/>
      <c r="K50" s="99"/>
      <c r="L50" s="100">
        <f>SUM(L41:L49)</f>
        <v>16417.989</v>
      </c>
      <c r="M50" s="101"/>
    </row>
    <row r="51" s="5" customFormat="1" ht="37" customHeight="1" spans="1:13">
      <c r="A51" s="65"/>
      <c r="B51" s="66"/>
      <c r="C51" s="66"/>
      <c r="D51" s="67" t="s">
        <v>171</v>
      </c>
      <c r="E51" s="68">
        <f>H40</f>
        <v>973.69</v>
      </c>
      <c r="F51" s="68"/>
      <c r="G51" s="69" t="s">
        <v>172</v>
      </c>
      <c r="H51" s="70">
        <f>K40</f>
        <v>50948.8836</v>
      </c>
      <c r="I51" s="102" t="s">
        <v>173</v>
      </c>
      <c r="J51" s="103"/>
      <c r="K51" s="103"/>
      <c r="L51" s="104"/>
      <c r="M51" s="105">
        <f>J40</f>
        <v>1147.66</v>
      </c>
    </row>
    <row r="52" s="5" customFormat="1" ht="37" customHeight="1" spans="1:14">
      <c r="A52" s="65" t="s">
        <v>174</v>
      </c>
      <c r="B52" s="66"/>
      <c r="C52" s="66"/>
      <c r="D52" s="67" t="s">
        <v>175</v>
      </c>
      <c r="E52" s="68">
        <f>H50</f>
        <v>309.19</v>
      </c>
      <c r="F52" s="68"/>
      <c r="G52" s="69" t="s">
        <v>176</v>
      </c>
      <c r="H52" s="71">
        <f>E52*1.77*31</f>
        <v>16965.2553</v>
      </c>
      <c r="I52" s="106" t="s">
        <v>177</v>
      </c>
      <c r="J52" s="107"/>
      <c r="K52" s="107"/>
      <c r="L52" s="108"/>
      <c r="M52" s="109">
        <f>L40+H52</f>
        <v>69061.7989</v>
      </c>
      <c r="N52" s="110"/>
    </row>
    <row r="53" s="6" customFormat="1" ht="33" customHeight="1" spans="1:13">
      <c r="A53" s="72"/>
      <c r="B53" s="72"/>
      <c r="C53" s="72"/>
      <c r="D53" s="72"/>
      <c r="E53" s="72"/>
      <c r="F53" s="72"/>
      <c r="G53" s="72"/>
      <c r="H53" s="72"/>
      <c r="I53" s="72"/>
      <c r="J53" s="111"/>
      <c r="K53" s="111"/>
      <c r="L53" s="112"/>
      <c r="M53" s="75"/>
    </row>
    <row r="54" s="7" customFormat="1" ht="33" customHeight="1" spans="1:13">
      <c r="A54" s="73"/>
      <c r="B54" s="73"/>
      <c r="C54" s="73"/>
      <c r="D54" s="74"/>
      <c r="E54" s="73"/>
      <c r="F54" s="73"/>
      <c r="G54" s="73"/>
      <c r="H54" s="73"/>
      <c r="I54" s="73"/>
      <c r="J54" s="113"/>
      <c r="K54" s="73"/>
      <c r="L54" s="73"/>
      <c r="M54" s="114"/>
    </row>
    <row r="55" s="6" customFormat="1" ht="33" customHeight="1" spans="1:13">
      <c r="A55" s="75"/>
      <c r="B55" s="75"/>
      <c r="C55" s="75"/>
      <c r="D55" s="76"/>
      <c r="E55" s="75"/>
      <c r="F55" s="75"/>
      <c r="G55" s="75"/>
      <c r="H55" s="75"/>
      <c r="I55" s="75"/>
      <c r="J55" s="115"/>
      <c r="K55" s="75"/>
      <c r="L55" s="75"/>
      <c r="M55" s="75"/>
    </row>
    <row r="56" ht="22" customHeight="1" spans="3:12">
      <c r="C56" s="8"/>
      <c r="E56" s="8"/>
      <c r="F56" s="8"/>
      <c r="G56" s="77"/>
      <c r="H56" s="8"/>
      <c r="I56" s="8"/>
      <c r="J56" s="116"/>
      <c r="K56" s="116"/>
      <c r="L56" s="116"/>
    </row>
    <row r="57" ht="22" customHeight="1"/>
    <row r="58" ht="22" customHeight="1"/>
    <row r="59" ht="22" customHeight="1"/>
    <row r="60" ht="22" customHeight="1"/>
    <row r="61" ht="22" customHeight="1"/>
    <row r="62" ht="22" customHeight="1"/>
    <row r="63" ht="22" customHeight="1"/>
    <row r="64" ht="22" customHeight="1"/>
    <row r="65" ht="22" customHeight="1"/>
    <row r="66" ht="22" customHeight="1" spans="18:22">
      <c r="R66" s="125"/>
      <c r="S66" s="125"/>
      <c r="T66" s="126"/>
      <c r="U66" s="127"/>
      <c r="V66" s="126"/>
    </row>
    <row r="67" ht="22" customHeight="1"/>
    <row r="68" ht="22" customHeight="1"/>
    <row r="69" ht="22" customHeight="1"/>
    <row r="70" ht="22" customHeight="1"/>
    <row r="71" ht="22" customHeight="1"/>
    <row r="72" ht="22" customHeight="1"/>
    <row r="73" ht="22" customHeight="1"/>
    <row r="74" ht="22" customHeight="1"/>
    <row r="75" ht="22" customHeight="1"/>
    <row r="76" ht="22" customHeight="1"/>
    <row r="77" ht="22" customHeight="1"/>
    <row r="78" ht="22" customHeight="1"/>
    <row r="79" ht="22" customHeight="1"/>
    <row r="80" ht="22" customHeight="1"/>
    <row r="81" ht="22" customHeight="1"/>
    <row r="82" ht="22" customHeight="1"/>
    <row r="83" ht="22" customHeight="1"/>
    <row r="84" ht="22" customHeight="1"/>
    <row r="85" ht="22" customHeight="1"/>
    <row r="86" ht="22" customHeight="1"/>
    <row r="87" ht="22" customHeight="1"/>
    <row r="88" ht="22" customHeight="1"/>
    <row r="89" ht="22" customHeight="1"/>
    <row r="90" ht="22" customHeight="1"/>
    <row r="91" ht="22" customHeight="1"/>
    <row r="92" ht="22" customHeight="1"/>
    <row r="93" ht="22" customHeight="1"/>
    <row r="94" ht="22" customHeight="1"/>
    <row r="95" ht="22" customHeight="1"/>
    <row r="96" ht="22" customHeight="1"/>
    <row r="97" ht="22" customHeight="1"/>
    <row r="98" ht="22" customHeight="1"/>
    <row r="99" ht="22" customHeight="1"/>
    <row r="100" ht="22" customHeight="1"/>
    <row r="101" ht="22" customHeight="1"/>
    <row r="102" ht="22" customHeight="1"/>
    <row r="103" ht="22" customHeight="1"/>
    <row r="104" ht="22" customHeight="1"/>
    <row r="105" customFormat="1" ht="22" customHeight="1" spans="1:13">
      <c r="A105" s="9"/>
      <c r="B105" s="9"/>
      <c r="C105" s="10"/>
      <c r="D105" s="8"/>
      <c r="E105" s="10"/>
      <c r="F105" s="10"/>
      <c r="G105" s="11"/>
      <c r="H105" s="10"/>
      <c r="I105" s="10"/>
      <c r="J105" s="12"/>
      <c r="K105" s="12"/>
      <c r="L105" s="12"/>
      <c r="M105" s="4"/>
    </row>
    <row r="106" customFormat="1" ht="22" customHeight="1" spans="1:13">
      <c r="A106" s="9"/>
      <c r="B106" s="9"/>
      <c r="C106" s="10"/>
      <c r="D106" s="8"/>
      <c r="E106" s="10"/>
      <c r="F106" s="10"/>
      <c r="G106" s="11"/>
      <c r="H106" s="10"/>
      <c r="I106" s="10"/>
      <c r="J106" s="12"/>
      <c r="K106" s="12"/>
      <c r="L106" s="12"/>
      <c r="M106" s="4"/>
    </row>
    <row r="107" customFormat="1" ht="22" customHeight="1" spans="1:13">
      <c r="A107" s="9"/>
      <c r="B107" s="9"/>
      <c r="C107" s="10"/>
      <c r="D107" s="8"/>
      <c r="E107" s="10"/>
      <c r="F107" s="10"/>
      <c r="G107" s="11"/>
      <c r="H107" s="10"/>
      <c r="I107" s="10"/>
      <c r="J107" s="12"/>
      <c r="K107" s="12"/>
      <c r="L107" s="12"/>
      <c r="M107" s="4"/>
    </row>
    <row r="108" customFormat="1" ht="22" customHeight="1" spans="1:13">
      <c r="A108" s="9"/>
      <c r="B108" s="9"/>
      <c r="C108" s="10"/>
      <c r="D108" s="8"/>
      <c r="E108" s="10"/>
      <c r="F108" s="10"/>
      <c r="G108" s="11"/>
      <c r="H108" s="10"/>
      <c r="I108" s="10"/>
      <c r="J108" s="12"/>
      <c r="K108" s="12"/>
      <c r="L108" s="12"/>
      <c r="M108" s="117"/>
    </row>
    <row r="109" customFormat="1" ht="22" customHeight="1" spans="1:26">
      <c r="A109" s="9"/>
      <c r="B109" s="9"/>
      <c r="C109" s="10"/>
      <c r="D109" s="8"/>
      <c r="E109" s="10"/>
      <c r="F109" s="10"/>
      <c r="G109" s="11"/>
      <c r="H109" s="10"/>
      <c r="I109" s="10"/>
      <c r="J109" s="12"/>
      <c r="K109" s="12"/>
      <c r="L109" s="12"/>
      <c r="M109" s="118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</row>
    <row r="110" customFormat="1" ht="22" customHeight="1" spans="1:26">
      <c r="A110" s="9"/>
      <c r="B110" s="9"/>
      <c r="C110" s="10"/>
      <c r="D110" s="8"/>
      <c r="E110" s="10"/>
      <c r="F110" s="10"/>
      <c r="G110" s="11"/>
      <c r="H110" s="10"/>
      <c r="I110" s="10"/>
      <c r="J110" s="12"/>
      <c r="K110" s="12"/>
      <c r="L110" s="12"/>
      <c r="M110" s="120"/>
      <c r="N110" s="121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</row>
    <row r="111" customFormat="1" ht="26" customHeight="1" spans="1:26">
      <c r="A111" s="9"/>
      <c r="B111" s="9"/>
      <c r="C111" s="10"/>
      <c r="D111" s="8"/>
      <c r="E111" s="10"/>
      <c r="F111" s="10"/>
      <c r="G111" s="11"/>
      <c r="H111" s="10"/>
      <c r="I111" s="10"/>
      <c r="J111" s="12"/>
      <c r="K111" s="12"/>
      <c r="L111" s="12"/>
      <c r="M111" s="120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</row>
    <row r="112" s="8" customFormat="1" ht="25" customHeight="1" spans="1:13">
      <c r="A112" s="9"/>
      <c r="B112" s="9"/>
      <c r="C112" s="10"/>
      <c r="E112" s="10"/>
      <c r="F112" s="10"/>
      <c r="G112" s="11"/>
      <c r="H112" s="10"/>
      <c r="I112" s="10"/>
      <c r="J112" s="12"/>
      <c r="K112" s="12"/>
      <c r="L112" s="12"/>
      <c r="M112" s="124"/>
    </row>
  </sheetData>
  <autoFilter xmlns:etc="http://www.wps.cn/officeDocument/2017/etCustomData" ref="A4:Z55" etc:filterBottomFollowUsedRange="0">
    <extLst/>
  </autoFilter>
  <mergeCells count="20">
    <mergeCell ref="A1:M1"/>
    <mergeCell ref="D50:G50"/>
    <mergeCell ref="I50:K50"/>
    <mergeCell ref="I51:L51"/>
    <mergeCell ref="I52:L52"/>
    <mergeCell ref="N110:Z110"/>
    <mergeCell ref="N111:Z111"/>
    <mergeCell ref="A2:A4"/>
    <mergeCell ref="B2:B4"/>
    <mergeCell ref="C2:C4"/>
    <mergeCell ref="C41:C50"/>
    <mergeCell ref="D2:D4"/>
    <mergeCell ref="E2:E4"/>
    <mergeCell ref="F2:F4"/>
    <mergeCell ref="G2:G4"/>
    <mergeCell ref="H2:H4"/>
    <mergeCell ref="I2:I4"/>
    <mergeCell ref="L2:L4"/>
    <mergeCell ref="M2:M4"/>
    <mergeCell ref="J2:K3"/>
  </mergeCells>
  <conditionalFormatting sqref="B5">
    <cfRule type="duplicateValues" dxfId="0" priority="23"/>
  </conditionalFormatting>
  <conditionalFormatting sqref="B6">
    <cfRule type="duplicateValues" dxfId="0" priority="10"/>
  </conditionalFormatting>
  <conditionalFormatting sqref="B7">
    <cfRule type="duplicateValues" dxfId="0" priority="9"/>
  </conditionalFormatting>
  <conditionalFormatting sqref="B8">
    <cfRule type="duplicateValues" dxfId="0" priority="22"/>
  </conditionalFormatting>
  <conditionalFormatting sqref="B11">
    <cfRule type="duplicateValues" dxfId="0" priority="16"/>
  </conditionalFormatting>
  <conditionalFormatting sqref="B12">
    <cfRule type="duplicateValues" dxfId="0" priority="8"/>
  </conditionalFormatting>
  <conditionalFormatting sqref="B14">
    <cfRule type="duplicateValues" dxfId="0" priority="7"/>
  </conditionalFormatting>
  <conditionalFormatting sqref="B15">
    <cfRule type="duplicateValues" dxfId="0" priority="3"/>
  </conditionalFormatting>
  <conditionalFormatting sqref="B16">
    <cfRule type="duplicateValues" dxfId="0" priority="21"/>
  </conditionalFormatting>
  <conditionalFormatting sqref="B17">
    <cfRule type="duplicateValues" dxfId="0" priority="20"/>
  </conditionalFormatting>
  <conditionalFormatting sqref="B18">
    <cfRule type="duplicateValues" dxfId="0" priority="5"/>
  </conditionalFormatting>
  <conditionalFormatting sqref="B19">
    <cfRule type="duplicateValues" dxfId="0" priority="19"/>
  </conditionalFormatting>
  <conditionalFormatting sqref="B20">
    <cfRule type="duplicateValues" dxfId="0" priority="2"/>
  </conditionalFormatting>
  <conditionalFormatting sqref="B23">
    <cfRule type="duplicateValues" dxfId="0" priority="6"/>
  </conditionalFormatting>
  <conditionalFormatting sqref="B24">
    <cfRule type="duplicateValues" dxfId="0" priority="14"/>
  </conditionalFormatting>
  <conditionalFormatting sqref="B26">
    <cfRule type="duplicateValues" dxfId="0" priority="15"/>
  </conditionalFormatting>
  <conditionalFormatting sqref="B27">
    <cfRule type="duplicateValues" dxfId="0" priority="4"/>
  </conditionalFormatting>
  <conditionalFormatting sqref="B28">
    <cfRule type="duplicateValues" dxfId="0" priority="11"/>
  </conditionalFormatting>
  <conditionalFormatting sqref="B29">
    <cfRule type="duplicateValues" dxfId="0" priority="18"/>
  </conditionalFormatting>
  <conditionalFormatting sqref="B30">
    <cfRule type="duplicateValues" dxfId="0" priority="12"/>
  </conditionalFormatting>
  <conditionalFormatting sqref="B32">
    <cfRule type="duplicateValues" dxfId="0" priority="1"/>
  </conditionalFormatting>
  <conditionalFormatting sqref="B33">
    <cfRule type="duplicateValues" dxfId="0" priority="17"/>
  </conditionalFormatting>
  <conditionalFormatting sqref="B36">
    <cfRule type="duplicateValues" dxfId="0" priority="13"/>
  </conditionalFormatting>
  <conditionalFormatting sqref="B9:B10 B25 B34:B35 B31 B37:B39 B21:B22">
    <cfRule type="duplicateValues" dxfId="0" priority="24"/>
  </conditionalFormatting>
  <pageMargins left="0.511805555555556" right="0.511805555555556" top="0.432638888888889" bottom="0.472222222222222" header="0.314583333333333" footer="0.27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24年9月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2024-11-12T09:30:26Z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DD30D0BAC9B545B5A0886DDCA67C3F29_12</vt:lpwstr>
  </property>
</Properties>
</file>