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tabRatio="972"/>
  </bookViews>
  <sheets>
    <sheet name="25年1月" sheetId="50" r:id="rId1"/>
  </sheets>
  <definedNames>
    <definedName name="_xlnm._FilterDatabase" localSheetId="0" hidden="1">'25年1月'!$A$4:$S$71</definedName>
    <definedName name="_xlnm.Print_Titles" localSheetId="0">'25年1月'!$2:$4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<sst xmlns="http://schemas.openxmlformats.org/spreadsheetml/2006/main" count="352" uniqueCount="267">
  <si>
    <t>沧县众合孵化基地2025年1月房租水电补贴明细</t>
  </si>
  <si>
    <t>序号</t>
  </si>
  <si>
    <t>房间号</t>
  </si>
  <si>
    <t>姓名</t>
  </si>
  <si>
    <t>实体名称</t>
  </si>
  <si>
    <t>性别</t>
  </si>
  <si>
    <t>身份证号</t>
  </si>
  <si>
    <t>入驻及到期时间</t>
  </si>
  <si>
    <t>房屋建筑   面积</t>
  </si>
  <si>
    <t>天数</t>
  </si>
  <si>
    <t>其中</t>
  </si>
  <si>
    <t>房租补贴   （加公服）</t>
  </si>
  <si>
    <t>房租水电     合计</t>
  </si>
  <si>
    <t>补贴合计</t>
  </si>
  <si>
    <t>备注</t>
  </si>
  <si>
    <t>水电补贴</t>
  </si>
  <si>
    <t>房租补贴</t>
  </si>
  <si>
    <t>1-201</t>
  </si>
  <si>
    <t>陈依</t>
  </si>
  <si>
    <t>沧县达途商贸中心</t>
  </si>
  <si>
    <t>女</t>
  </si>
  <si>
    <t>130929200106260327</t>
  </si>
  <si>
    <t>2024/10/14-2027/10/13</t>
  </si>
  <si>
    <t>1-203</t>
  </si>
  <si>
    <t>齐臣臣</t>
  </si>
  <si>
    <t>沧州爱满沧家政服务有限公司</t>
  </si>
  <si>
    <t>130921199510314829</t>
  </si>
  <si>
    <t>2023/3/16-2026/3/15</t>
  </si>
  <si>
    <t>1-302</t>
  </si>
  <si>
    <t>刘燕</t>
  </si>
  <si>
    <t>沧县妍茜化妆品店</t>
  </si>
  <si>
    <t>130921198510282244</t>
  </si>
  <si>
    <t>2023/5/17-2026/5/16</t>
  </si>
  <si>
    <t>1-303</t>
  </si>
  <si>
    <t>庞文朋</t>
  </si>
  <si>
    <t>沧州文途旅游服务有限公司</t>
  </si>
  <si>
    <t>男</t>
  </si>
  <si>
    <t>130921198110252011</t>
  </si>
  <si>
    <t>2023/5/24-2026/5/23</t>
  </si>
  <si>
    <t>1-306</t>
  </si>
  <si>
    <t>高艳琴</t>
  </si>
  <si>
    <t>沧州玖屹环境科技有限公司</t>
  </si>
  <si>
    <t>130984199011052428</t>
  </si>
  <si>
    <t>2023/4/1-2026/4/31</t>
  </si>
  <si>
    <t>1-308</t>
  </si>
  <si>
    <t>吴赛男</t>
  </si>
  <si>
    <t>沧州伊盛合环保科技有限公司</t>
  </si>
  <si>
    <t>130223198706262928</t>
  </si>
  <si>
    <t>2022/9/6-2025/9/05</t>
  </si>
  <si>
    <t>1-309</t>
  </si>
  <si>
    <t>王晓雨</t>
  </si>
  <si>
    <t>沧县卓美饰品商行</t>
  </si>
  <si>
    <t>130921198702192227</t>
  </si>
  <si>
    <t>2023/5/7-2026/5/06</t>
  </si>
  <si>
    <t>1-310</t>
  </si>
  <si>
    <t>王鑫</t>
  </si>
  <si>
    <t>沧州腾晖钢铁有限公司</t>
  </si>
  <si>
    <t>130902199111203225</t>
  </si>
  <si>
    <t>2023/1/15-2026/1/14</t>
  </si>
  <si>
    <t>1-312</t>
  </si>
  <si>
    <t>李福奎</t>
  </si>
  <si>
    <t>沧县温居室内装饰设计中心</t>
  </si>
  <si>
    <t>130981198803212414</t>
  </si>
  <si>
    <t>2023/5/25-2026/5/24</t>
  </si>
  <si>
    <t>1-319</t>
  </si>
  <si>
    <t>刘芳</t>
  </si>
  <si>
    <t>河北中矩钢铁贸易有限公司</t>
  </si>
  <si>
    <t>130925198812295628</t>
  </si>
  <si>
    <t>2023/6/19-2026/6/18</t>
  </si>
  <si>
    <t>1-320</t>
  </si>
  <si>
    <t>刘书杰</t>
  </si>
  <si>
    <t>沧州伍贰幺供应链有限公司</t>
  </si>
  <si>
    <t>130921199602060010</t>
  </si>
  <si>
    <t>1-321</t>
  </si>
  <si>
    <t>薛霜</t>
  </si>
  <si>
    <t>沧州重声听力康复技术有限公司</t>
  </si>
  <si>
    <t>130903198901080380</t>
  </si>
  <si>
    <t>2023/12/12-2026/12/11</t>
  </si>
  <si>
    <t>1-404</t>
  </si>
  <si>
    <t>赵胜</t>
  </si>
  <si>
    <t>沧县霞光家政服务中心</t>
  </si>
  <si>
    <t>130921199101132215</t>
  </si>
  <si>
    <t>2022/9/9-2025/9/08</t>
  </si>
  <si>
    <t>1-407</t>
  </si>
  <si>
    <t>孙月</t>
  </si>
  <si>
    <t>沧州佰度网络科技有限公司</t>
  </si>
  <si>
    <t>130922199301086811</t>
  </si>
  <si>
    <t>2023/5/26-2026/5/25</t>
  </si>
  <si>
    <t>1-411</t>
  </si>
  <si>
    <t>王梅</t>
  </si>
  <si>
    <t>沧州冉沃商贸有限公司</t>
  </si>
  <si>
    <t>13293019810428332X</t>
  </si>
  <si>
    <t>2023/1/14-2026/1/13</t>
  </si>
  <si>
    <t>1-415</t>
  </si>
  <si>
    <t>张园园</t>
  </si>
  <si>
    <t>沧县智昊电子产品销售中心</t>
  </si>
  <si>
    <t>132926197912215828</t>
  </si>
  <si>
    <t>2023/6/14-2026/6/13</t>
  </si>
  <si>
    <t>1-420</t>
  </si>
  <si>
    <t>姚兆乾</t>
  </si>
  <si>
    <t>沧县影华文化传媒中心</t>
  </si>
  <si>
    <t>130922198812196014</t>
  </si>
  <si>
    <t>2022/7/1-2025/7/30</t>
  </si>
  <si>
    <t>1-423</t>
  </si>
  <si>
    <t>何静</t>
  </si>
  <si>
    <t>沧州童善贸易有限公司</t>
  </si>
  <si>
    <t>130921198903035244</t>
  </si>
  <si>
    <t>2-101</t>
  </si>
  <si>
    <t>贾金龙</t>
  </si>
  <si>
    <t>沧州斐然商贸有限公司</t>
  </si>
  <si>
    <t>132928197610101537</t>
  </si>
  <si>
    <t>2025/1/16-2028/1/15</t>
  </si>
  <si>
    <t>2025.1.16新入驻</t>
  </si>
  <si>
    <t>2-103</t>
  </si>
  <si>
    <t>周林</t>
  </si>
  <si>
    <t>沧州鑫川氢商贸有限公司</t>
  </si>
  <si>
    <t>130903198501071215</t>
  </si>
  <si>
    <t>2-106</t>
  </si>
  <si>
    <t>孙国东</t>
  </si>
  <si>
    <t>沧州炳鑫通信安装服务中心</t>
  </si>
  <si>
    <t>130921197802231815</t>
  </si>
  <si>
    <t>2023/2/19-2026/2/18</t>
  </si>
  <si>
    <t>2-108</t>
  </si>
  <si>
    <t>张洪雷</t>
  </si>
  <si>
    <t>沧县金猫会计服务中心</t>
  </si>
  <si>
    <t>13092119850518341X</t>
  </si>
  <si>
    <t>2025/1/13-2028/1/12</t>
  </si>
  <si>
    <t>2025.1.13新入驻</t>
  </si>
  <si>
    <t>2-110</t>
  </si>
  <si>
    <t>杨运宁</t>
  </si>
  <si>
    <t>河北卫空信息技术有限公司</t>
  </si>
  <si>
    <t>130929198208125759</t>
  </si>
  <si>
    <t>2023/2/22-2026/2/21</t>
  </si>
  <si>
    <t>2-201</t>
  </si>
  <si>
    <t>张瑜</t>
  </si>
  <si>
    <t>沧州佑翔辰新能源科技有限公司</t>
  </si>
  <si>
    <t>130903199003261520</t>
  </si>
  <si>
    <t>2022/4/8-2025/4/07</t>
  </si>
  <si>
    <t>2-204</t>
  </si>
  <si>
    <t>纪俊兴</t>
  </si>
  <si>
    <t>沧州新沃电子科技有限公司</t>
  </si>
  <si>
    <t>130921200405134610</t>
  </si>
  <si>
    <t>2023/5/11-2026/5/10</t>
  </si>
  <si>
    <t>2-205</t>
  </si>
  <si>
    <t>李园园</t>
  </si>
  <si>
    <t>沧县三寻会计服务中心</t>
  </si>
  <si>
    <t>130927199011243323</t>
  </si>
  <si>
    <t>2-206</t>
  </si>
  <si>
    <t>潘凤菊</t>
  </si>
  <si>
    <t>沧县灵稀商贸中心</t>
  </si>
  <si>
    <t>130903198008190368</t>
  </si>
  <si>
    <t>2-207</t>
  </si>
  <si>
    <t>庞源材</t>
  </si>
  <si>
    <t>130921200407041215</t>
  </si>
  <si>
    <t>2-208</t>
  </si>
  <si>
    <t>牛美丽</t>
  </si>
  <si>
    <t>沧县一禾多媒体传播中心</t>
  </si>
  <si>
    <t>130922199512021620</t>
  </si>
  <si>
    <t>2023/11/16-2026/11/15</t>
  </si>
  <si>
    <t>2-209</t>
  </si>
  <si>
    <t>于承坤</t>
  </si>
  <si>
    <t>沧县程坤商贸中心</t>
  </si>
  <si>
    <t>130922200511296812</t>
  </si>
  <si>
    <t>2-211</t>
  </si>
  <si>
    <t>杨仁峰</t>
  </si>
  <si>
    <t>沧州信拓信息科技有限公司</t>
  </si>
  <si>
    <t>13090419730327091X</t>
  </si>
  <si>
    <t>2023/4/11-2026/4/10</t>
  </si>
  <si>
    <t>2-212</t>
  </si>
  <si>
    <t>霍相苹</t>
  </si>
  <si>
    <t>沧州延德商贸有限公司</t>
  </si>
  <si>
    <t>130921199005163249</t>
  </si>
  <si>
    <t>2-214</t>
  </si>
  <si>
    <t>周智洪</t>
  </si>
  <si>
    <t>沧县穗鸿商贸中心</t>
  </si>
  <si>
    <t>130922198903154821</t>
  </si>
  <si>
    <t>2-301</t>
  </si>
  <si>
    <t>姬晓飞</t>
  </si>
  <si>
    <t>沧州诚计会计服务有限公司</t>
  </si>
  <si>
    <t>130927198701241822</t>
  </si>
  <si>
    <t>2-302</t>
  </si>
  <si>
    <t>余波</t>
  </si>
  <si>
    <t>沧州闻章商贸有限公司</t>
  </si>
  <si>
    <t>130902198901033633</t>
  </si>
  <si>
    <t>2-304</t>
  </si>
  <si>
    <t>吴棣</t>
  </si>
  <si>
    <t>沧县瀚泽商贸中心</t>
  </si>
  <si>
    <t>130921198911045418</t>
  </si>
  <si>
    <t>2-305</t>
  </si>
  <si>
    <t>马薇</t>
  </si>
  <si>
    <t>沧州星沐商贸有限公司</t>
  </si>
  <si>
    <t>130984199012235429</t>
  </si>
  <si>
    <t>2023/9/22-2026/9/21</t>
  </si>
  <si>
    <t>2-306</t>
  </si>
  <si>
    <t>陈晓雨</t>
  </si>
  <si>
    <t>沧州航鑫建筑设计有限公司</t>
  </si>
  <si>
    <t>13090319970527262X</t>
  </si>
  <si>
    <t>2-307</t>
  </si>
  <si>
    <t>朱金龙</t>
  </si>
  <si>
    <t>沧州昶玖网络科技有限公司</t>
  </si>
  <si>
    <t>130921197005142617</t>
  </si>
  <si>
    <t>2-308</t>
  </si>
  <si>
    <t>孔莹莹</t>
  </si>
  <si>
    <t>沧州源稅企业管理有限公司</t>
  </si>
  <si>
    <t>130434199708126924</t>
  </si>
  <si>
    <t>2-311</t>
  </si>
  <si>
    <t>王胜权</t>
  </si>
  <si>
    <t>沧县赛成商贸中心</t>
  </si>
  <si>
    <t>130930199602101819</t>
  </si>
  <si>
    <t>2024/10/1-2027/10/30</t>
  </si>
  <si>
    <t>2-312</t>
  </si>
  <si>
    <t>刘爽</t>
  </si>
  <si>
    <t>沧州青云会计服务有限公司</t>
  </si>
  <si>
    <t>130929198102133240</t>
  </si>
  <si>
    <t>2-313</t>
  </si>
  <si>
    <t>董桂君</t>
  </si>
  <si>
    <t>沧县简凡服装销售中心</t>
  </si>
  <si>
    <t>130983198212063026</t>
  </si>
  <si>
    <t>2023/1/11-2026/1/10</t>
  </si>
  <si>
    <t xml:space="preserve"> 2-315</t>
  </si>
  <si>
    <t>贾平平</t>
  </si>
  <si>
    <t>苗苗日用百货销售中心</t>
  </si>
  <si>
    <t>130927198706011567</t>
  </si>
  <si>
    <t>2023/5/23-2026/5/22</t>
  </si>
  <si>
    <t>2-403</t>
  </si>
  <si>
    <t>闫文文</t>
  </si>
  <si>
    <t>沧县艺兴艺术创作中心</t>
  </si>
  <si>
    <t>132930198906303329</t>
  </si>
  <si>
    <t>2022/10/13-2025/10/12</t>
  </si>
  <si>
    <t>2-406</t>
  </si>
  <si>
    <t>张婷</t>
  </si>
  <si>
    <t>沧州众裕科技有限公司</t>
  </si>
  <si>
    <t>130925198809207260</t>
  </si>
  <si>
    <t>2022/8/10-2025/8/09</t>
  </si>
  <si>
    <t>2-407</t>
  </si>
  <si>
    <t>郑若兰</t>
  </si>
  <si>
    <t>沧县向上十年文化传媒中心</t>
  </si>
  <si>
    <t>130902199303031827</t>
  </si>
  <si>
    <t>2-413</t>
  </si>
  <si>
    <t>贺清</t>
  </si>
  <si>
    <t>沧县嘉峰商贸中心</t>
  </si>
  <si>
    <t>421281199903262925</t>
  </si>
  <si>
    <t>2023/2/15-2026/2/14</t>
  </si>
  <si>
    <t>小计</t>
  </si>
  <si>
    <t>2号楼 一楼保安室</t>
  </si>
  <si>
    <t>2025.01.01-2025.01.31</t>
  </si>
  <si>
    <t>2号楼 一楼 洽谈室</t>
  </si>
  <si>
    <t>2号楼 一楼储物间</t>
  </si>
  <si>
    <t>2号楼 一楼监控室</t>
  </si>
  <si>
    <t>公服面积</t>
  </si>
  <si>
    <t>2号楼 一楼经理室</t>
  </si>
  <si>
    <t>2号楼 一楼办公室</t>
  </si>
  <si>
    <t>2号楼 二楼小会议室</t>
  </si>
  <si>
    <t>2号楼 三楼展览室</t>
  </si>
  <si>
    <t>2号楼 四楼帮扶指导室</t>
  </si>
  <si>
    <t>2号楼 四楼档案室</t>
  </si>
  <si>
    <t>2号楼 四楼财务室</t>
  </si>
  <si>
    <t>2号楼 四楼办公室</t>
  </si>
  <si>
    <t>2号楼 四楼多功能会议室</t>
  </si>
  <si>
    <r>
      <rPr>
        <b/>
        <sz val="12"/>
        <color theme="1"/>
        <rFont val="宋体"/>
        <charset val="134"/>
        <scheme val="minor"/>
      </rPr>
      <t xml:space="preserve"> 本月房屋面积合计（</t>
    </r>
    <r>
      <rPr>
        <b/>
        <sz val="12"/>
        <color theme="1"/>
        <rFont val="SimSun"/>
        <charset val="134"/>
      </rPr>
      <t>㎡</t>
    </r>
    <r>
      <rPr>
        <b/>
        <sz val="12"/>
        <color theme="1"/>
        <rFont val="宋体"/>
        <charset val="134"/>
        <scheme val="minor"/>
      </rPr>
      <t>)：</t>
    </r>
  </si>
  <si>
    <t xml:space="preserve"> 房屋补贴金额（元）：</t>
  </si>
  <si>
    <t xml:space="preserve">             水电补贴合计（元）：</t>
  </si>
  <si>
    <t xml:space="preserve">                          </t>
  </si>
  <si>
    <t>实际享受公服面积合（㎡)：</t>
  </si>
  <si>
    <t>31天实际公服补贴金额（元）：</t>
  </si>
  <si>
    <t xml:space="preserve">      公服、房屋、水电补贴总合（元）：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</si>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</sst>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-m"/>
    <numFmt numFmtId="177" formatCode="0.00_ "/>
    <numFmt numFmtId="178" formatCode="yyyy\-m\-d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SimSu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24" applyNumberFormat="0" applyAlignment="0" applyProtection="0">
      <alignment vertical="center"/>
    </xf>
    <xf numFmtId="0" fontId="26" fillId="7" borderId="25" applyNumberFormat="0" applyAlignment="0" applyProtection="0">
      <alignment vertical="center"/>
    </xf>
    <xf numFmtId="0" fontId="27" fillId="7" borderId="24" applyNumberFormat="0" applyAlignment="0" applyProtection="0">
      <alignment vertical="center"/>
    </xf>
    <xf numFmtId="0" fontId="28" fillId="8" borderId="26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vertical="center" wrapText="1"/>
    </xf>
    <xf numFmtId="177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178" fontId="4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178" fontId="4" fillId="0" borderId="5" xfId="0" applyNumberFormat="1" applyFont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78" fontId="4" fillId="0" borderId="6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8" fontId="4" fillId="0" borderId="8" xfId="0" applyNumberFormat="1" applyFont="1" applyBorder="1" applyAlignment="1">
      <alignment horizontal="center" vertical="center"/>
    </xf>
    <xf numFmtId="178" fontId="4" fillId="0" borderId="9" xfId="0" applyNumberFormat="1" applyFont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lef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177" fontId="0" fillId="2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Continuous" vertical="center"/>
    </xf>
    <xf numFmtId="0" fontId="7" fillId="3" borderId="10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177" fontId="7" fillId="3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7" fillId="4" borderId="12" xfId="0" applyNumberFormat="1" applyFont="1" applyFill="1" applyBorder="1" applyAlignment="1">
      <alignment horizontal="center" vertical="center" wrapText="1"/>
    </xf>
    <xf numFmtId="177" fontId="7" fillId="4" borderId="13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7" fontId="7" fillId="4" borderId="15" xfId="0" applyNumberFormat="1" applyFont="1" applyFill="1" applyBorder="1" applyAlignment="1">
      <alignment horizontal="center" vertical="center" wrapText="1"/>
    </xf>
    <xf numFmtId="177" fontId="7" fillId="4" borderId="0" xfId="0" applyNumberFormat="1" applyFont="1" applyFill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77" fontId="7" fillId="4" borderId="17" xfId="0" applyNumberFormat="1" applyFont="1" applyFill="1" applyBorder="1" applyAlignment="1">
      <alignment horizontal="center" vertical="center" wrapText="1"/>
    </xf>
    <xf numFmtId="177" fontId="7" fillId="4" borderId="18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77" fontId="0" fillId="2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0" fillId="4" borderId="2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177" fontId="15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left" vertical="center" wrapText="1"/>
    </xf>
    <xf numFmtId="176" fontId="7" fillId="0" borderId="10" xfId="0" applyNumberFormat="1" applyFont="1" applyBorder="1" applyAlignment="1">
      <alignment horizontal="right" vertical="center" wrapText="1"/>
    </xf>
    <xf numFmtId="177" fontId="7" fillId="0" borderId="10" xfId="0" applyNumberFormat="1" applyFont="1" applyBorder="1" applyAlignment="1">
      <alignment horizontal="center" vertical="center" wrapText="1"/>
    </xf>
    <xf numFmtId="177" fontId="7" fillId="0" borderId="18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77" fontId="7" fillId="3" borderId="13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77" fontId="7" fillId="3" borderId="11" xfId="0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177" fontId="7" fillId="0" borderId="19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right" vertical="center" wrapText="1"/>
    </xf>
    <xf numFmtId="177" fontId="7" fillId="0" borderId="19" xfId="0" applyNumberFormat="1" applyFont="1" applyBorder="1" applyAlignment="1">
      <alignment horizontal="right" vertical="center" wrapText="1"/>
    </xf>
    <xf numFmtId="177" fontId="7" fillId="0" borderId="20" xfId="0" applyNumberFormat="1" applyFont="1" applyBorder="1" applyAlignment="1">
      <alignment horizontal="left" vertical="center" wrapText="1"/>
    </xf>
    <xf numFmtId="49" fontId="9" fillId="2" borderId="2" xfId="0" applyNumberFormat="1" applyFont="1" applyFill="1" applyBorder="1" applyAlignment="1" quotePrefix="1">
      <alignment horizontal="center" vertical="center" wrapText="1"/>
    </xf>
    <xf numFmtId="0" fontId="11" fillId="2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5"/>
  <sheetViews>
    <sheetView tabSelected="1" workbookViewId="0">
      <pane ySplit="4" topLeftCell="A60" activePane="bottomLeft" state="frozen"/>
      <selection/>
      <selection pane="bottomLeft" activeCell="F71" sqref="F71"/>
    </sheetView>
  </sheetViews>
  <sheetFormatPr defaultColWidth="8.88888888888889" defaultRowHeight="14.4"/>
  <cols>
    <col min="1" max="1" width="5.88888888888889" style="6" customWidth="1"/>
    <col min="2" max="2" width="7.19444444444444" style="6" customWidth="1"/>
    <col min="3" max="3" width="11.1203703703704" style="7" customWidth="1"/>
    <col min="4" max="4" width="33.2685185185185" style="8" customWidth="1"/>
    <col min="5" max="5" width="9.66666666666667" style="7" customWidth="1"/>
    <col min="6" max="6" width="20.5555555555556" style="7" customWidth="1"/>
    <col min="7" max="7" width="23.1111111111111" style="9" customWidth="1"/>
    <col min="8" max="8" width="12.0185185185185" style="7" customWidth="1"/>
    <col min="9" max="9" width="7.31481481481481" style="7" customWidth="1"/>
    <col min="10" max="10" width="10.5833333333333" style="10" customWidth="1"/>
    <col min="11" max="11" width="13.2222222222222" style="10" customWidth="1"/>
    <col min="12" max="13" width="13.8888888888889" style="10" hidden="1" customWidth="1"/>
    <col min="14" max="14" width="13.8888888888889" style="10" customWidth="1"/>
    <col min="15" max="15" width="18" style="4" customWidth="1"/>
    <col min="16" max="16" width="18.5555555555556" style="7" customWidth="1"/>
    <col min="17" max="16383" width="8.88888888888889" style="7"/>
  </cols>
  <sheetData>
    <row r="1" s="1" customFormat="1" ht="55" customHeight="1" spans="1:1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65"/>
      <c r="O1" s="12"/>
    </row>
    <row r="2" s="2" customFormat="1" ht="11" customHeight="1" spans="1:15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5" t="s">
        <v>8</v>
      </c>
      <c r="I2" s="66" t="s">
        <v>9</v>
      </c>
      <c r="J2" s="67" t="s">
        <v>10</v>
      </c>
      <c r="K2" s="67"/>
      <c r="L2" s="68" t="s">
        <v>11</v>
      </c>
      <c r="M2" s="69" t="s">
        <v>12</v>
      </c>
      <c r="N2" s="70" t="s">
        <v>13</v>
      </c>
      <c r="O2" s="71" t="s">
        <v>14</v>
      </c>
    </row>
    <row r="3" s="2" customFormat="1" ht="11" customHeight="1" spans="1:15">
      <c r="A3" s="16"/>
      <c r="B3" s="17"/>
      <c r="C3" s="16"/>
      <c r="D3" s="16"/>
      <c r="E3" s="16"/>
      <c r="F3" s="16"/>
      <c r="G3" s="17"/>
      <c r="H3" s="15"/>
      <c r="I3" s="72"/>
      <c r="J3" s="67"/>
      <c r="K3" s="67"/>
      <c r="L3" s="73"/>
      <c r="M3" s="74"/>
      <c r="N3" s="75"/>
      <c r="O3" s="76"/>
    </row>
    <row r="4" s="3" customFormat="1" ht="24" customHeight="1" spans="1:15">
      <c r="A4" s="18"/>
      <c r="B4" s="19"/>
      <c r="C4" s="18"/>
      <c r="D4" s="18"/>
      <c r="E4" s="18"/>
      <c r="F4" s="18"/>
      <c r="G4" s="19"/>
      <c r="H4" s="15"/>
      <c r="I4" s="77"/>
      <c r="J4" s="67" t="s">
        <v>15</v>
      </c>
      <c r="K4" s="67" t="s">
        <v>16</v>
      </c>
      <c r="L4" s="78"/>
      <c r="M4" s="79"/>
      <c r="N4" s="80"/>
      <c r="O4" s="81"/>
    </row>
    <row r="5" s="3" customFormat="1" ht="27" customHeight="1" spans="1:15">
      <c r="A5" s="20">
        <f>ROW()-4</f>
        <v>1</v>
      </c>
      <c r="B5" s="21" t="s">
        <v>17</v>
      </c>
      <c r="C5" s="22" t="s">
        <v>18</v>
      </c>
      <c r="D5" s="23" t="s">
        <v>19</v>
      </c>
      <c r="E5" s="22" t="s">
        <v>20</v>
      </c>
      <c r="F5" s="24" t="s">
        <v>21</v>
      </c>
      <c r="G5" s="25" t="s">
        <v>22</v>
      </c>
      <c r="H5" s="26">
        <v>26.89</v>
      </c>
      <c r="I5" s="82">
        <v>31</v>
      </c>
      <c r="J5" s="83">
        <v>33.33</v>
      </c>
      <c r="K5" s="84">
        <f>H5*1.77*I5</f>
        <v>1475.4543</v>
      </c>
      <c r="L5" s="85">
        <f>K5+499.7514</f>
        <v>1975.2057</v>
      </c>
      <c r="M5" s="85">
        <f>L5+J5</f>
        <v>2008.5357</v>
      </c>
      <c r="N5" s="84">
        <f>J5+K5</f>
        <v>1508.7843</v>
      </c>
      <c r="O5" s="86"/>
    </row>
    <row r="6" s="4" customFormat="1" ht="27" customHeight="1" spans="1:15">
      <c r="A6" s="20">
        <f t="shared" ref="A6:A15" si="0">ROW()-4</f>
        <v>2</v>
      </c>
      <c r="B6" s="27" t="s">
        <v>23</v>
      </c>
      <c r="C6" s="27" t="s">
        <v>24</v>
      </c>
      <c r="D6" s="28" t="s">
        <v>25</v>
      </c>
      <c r="E6" s="27" t="s">
        <v>20</v>
      </c>
      <c r="F6" s="27" t="s">
        <v>26</v>
      </c>
      <c r="G6" s="29" t="s">
        <v>27</v>
      </c>
      <c r="H6" s="30">
        <v>26.82</v>
      </c>
      <c r="I6" s="82">
        <v>31</v>
      </c>
      <c r="J6" s="83">
        <v>33.33</v>
      </c>
      <c r="K6" s="84">
        <f t="shared" ref="K6:K52" si="1">H6*1.77*I6</f>
        <v>1471.6134</v>
      </c>
      <c r="L6" s="85">
        <f t="shared" ref="L6:L52" si="2">K6+499.7514</f>
        <v>1971.3648</v>
      </c>
      <c r="M6" s="85">
        <f t="shared" ref="M6:M52" si="3">L6+J6</f>
        <v>2004.6948</v>
      </c>
      <c r="N6" s="84">
        <f t="shared" ref="N6:N52" si="4">J6+K6</f>
        <v>1504.9434</v>
      </c>
      <c r="O6" s="87"/>
    </row>
    <row r="7" s="4" customFormat="1" ht="27" customHeight="1" spans="1:15">
      <c r="A7" s="20">
        <f t="shared" si="0"/>
        <v>3</v>
      </c>
      <c r="B7" s="30" t="s">
        <v>28</v>
      </c>
      <c r="C7" s="31" t="s">
        <v>29</v>
      </c>
      <c r="D7" s="32" t="s">
        <v>30</v>
      </c>
      <c r="E7" s="31" t="s">
        <v>20</v>
      </c>
      <c r="F7" s="31" t="s">
        <v>31</v>
      </c>
      <c r="G7" s="29" t="s">
        <v>32</v>
      </c>
      <c r="H7" s="30">
        <v>27.05</v>
      </c>
      <c r="I7" s="82">
        <v>31</v>
      </c>
      <c r="J7" s="83">
        <v>33.33</v>
      </c>
      <c r="K7" s="84">
        <f t="shared" si="1"/>
        <v>1484.2335</v>
      </c>
      <c r="L7" s="85">
        <f t="shared" si="2"/>
        <v>1983.9849</v>
      </c>
      <c r="M7" s="85">
        <f t="shared" si="3"/>
        <v>2017.3149</v>
      </c>
      <c r="N7" s="84">
        <f t="shared" si="4"/>
        <v>1517.5635</v>
      </c>
      <c r="O7" s="87"/>
    </row>
    <row r="8" s="4" customFormat="1" ht="27" customHeight="1" spans="1:15">
      <c r="A8" s="20">
        <f t="shared" si="0"/>
        <v>4</v>
      </c>
      <c r="B8" s="30" t="s">
        <v>33</v>
      </c>
      <c r="C8" s="31" t="s">
        <v>34</v>
      </c>
      <c r="D8" s="32" t="s">
        <v>35</v>
      </c>
      <c r="E8" s="31" t="s">
        <v>36</v>
      </c>
      <c r="F8" s="31" t="s">
        <v>37</v>
      </c>
      <c r="G8" s="29" t="s">
        <v>38</v>
      </c>
      <c r="H8" s="30">
        <v>26.98</v>
      </c>
      <c r="I8" s="82">
        <v>31</v>
      </c>
      <c r="J8" s="83">
        <v>33.33</v>
      </c>
      <c r="K8" s="84">
        <f t="shared" si="1"/>
        <v>1480.3926</v>
      </c>
      <c r="L8" s="85">
        <f t="shared" si="2"/>
        <v>1980.144</v>
      </c>
      <c r="M8" s="85">
        <f t="shared" si="3"/>
        <v>2013.474</v>
      </c>
      <c r="N8" s="84">
        <f t="shared" si="4"/>
        <v>1513.7226</v>
      </c>
      <c r="O8" s="87"/>
    </row>
    <row r="9" s="4" customFormat="1" ht="27" customHeight="1" spans="1:15">
      <c r="A9" s="20">
        <f t="shared" si="0"/>
        <v>5</v>
      </c>
      <c r="B9" s="27" t="s">
        <v>39</v>
      </c>
      <c r="C9" s="27" t="s">
        <v>40</v>
      </c>
      <c r="D9" s="28" t="s">
        <v>41</v>
      </c>
      <c r="E9" s="27" t="s">
        <v>20</v>
      </c>
      <c r="F9" s="27" t="s">
        <v>42</v>
      </c>
      <c r="G9" s="29" t="s">
        <v>43</v>
      </c>
      <c r="H9" s="30">
        <v>26.98</v>
      </c>
      <c r="I9" s="82">
        <v>31</v>
      </c>
      <c r="J9" s="83">
        <v>33.33</v>
      </c>
      <c r="K9" s="84">
        <f t="shared" si="1"/>
        <v>1480.3926</v>
      </c>
      <c r="L9" s="85">
        <f t="shared" si="2"/>
        <v>1980.144</v>
      </c>
      <c r="M9" s="85">
        <f t="shared" si="3"/>
        <v>2013.474</v>
      </c>
      <c r="N9" s="84">
        <f t="shared" si="4"/>
        <v>1513.7226</v>
      </c>
      <c r="O9" s="88"/>
    </row>
    <row r="10" s="4" customFormat="1" ht="27" customHeight="1" spans="1:15">
      <c r="A10" s="20">
        <f t="shared" si="0"/>
        <v>6</v>
      </c>
      <c r="B10" s="27" t="s">
        <v>44</v>
      </c>
      <c r="C10" s="27" t="s">
        <v>45</v>
      </c>
      <c r="D10" s="28" t="s">
        <v>46</v>
      </c>
      <c r="E10" s="27" t="s">
        <v>20</v>
      </c>
      <c r="F10" s="27" t="s">
        <v>47</v>
      </c>
      <c r="G10" s="29" t="s">
        <v>48</v>
      </c>
      <c r="H10" s="30">
        <v>27.05</v>
      </c>
      <c r="I10" s="82">
        <v>31</v>
      </c>
      <c r="J10" s="83">
        <v>33.33</v>
      </c>
      <c r="K10" s="84">
        <f t="shared" si="1"/>
        <v>1484.2335</v>
      </c>
      <c r="L10" s="85">
        <f t="shared" si="2"/>
        <v>1983.9849</v>
      </c>
      <c r="M10" s="85">
        <f t="shared" si="3"/>
        <v>2017.3149</v>
      </c>
      <c r="N10" s="84">
        <f t="shared" si="4"/>
        <v>1517.5635</v>
      </c>
      <c r="O10" s="88"/>
    </row>
    <row r="11" s="4" customFormat="1" ht="27" customHeight="1" spans="1:15">
      <c r="A11" s="20">
        <f t="shared" si="0"/>
        <v>7</v>
      </c>
      <c r="B11" s="30" t="s">
        <v>49</v>
      </c>
      <c r="C11" s="33" t="s">
        <v>50</v>
      </c>
      <c r="D11" s="32" t="s">
        <v>51</v>
      </c>
      <c r="E11" s="31" t="s">
        <v>20</v>
      </c>
      <c r="F11" s="121" t="s">
        <v>52</v>
      </c>
      <c r="G11" s="29" t="s">
        <v>53</v>
      </c>
      <c r="H11" s="30">
        <v>27.05</v>
      </c>
      <c r="I11" s="82">
        <v>31</v>
      </c>
      <c r="J11" s="83">
        <v>33.33</v>
      </c>
      <c r="K11" s="84">
        <f t="shared" si="1"/>
        <v>1484.2335</v>
      </c>
      <c r="L11" s="85">
        <f t="shared" si="2"/>
        <v>1983.9849</v>
      </c>
      <c r="M11" s="85">
        <f t="shared" si="3"/>
        <v>2017.3149</v>
      </c>
      <c r="N11" s="84">
        <f t="shared" si="4"/>
        <v>1517.5635</v>
      </c>
      <c r="O11" s="88"/>
    </row>
    <row r="12" s="4" customFormat="1" ht="27" customHeight="1" spans="1:15">
      <c r="A12" s="20">
        <f t="shared" si="0"/>
        <v>8</v>
      </c>
      <c r="B12" s="27" t="s">
        <v>54</v>
      </c>
      <c r="C12" s="27" t="s">
        <v>55</v>
      </c>
      <c r="D12" s="28" t="s">
        <v>56</v>
      </c>
      <c r="E12" s="27" t="s">
        <v>20</v>
      </c>
      <c r="F12" s="27" t="s">
        <v>57</v>
      </c>
      <c r="G12" s="29" t="s">
        <v>58</v>
      </c>
      <c r="H12" s="30">
        <v>26.98</v>
      </c>
      <c r="I12" s="82">
        <v>31</v>
      </c>
      <c r="J12" s="83">
        <v>33.33</v>
      </c>
      <c r="K12" s="84">
        <f t="shared" si="1"/>
        <v>1480.3926</v>
      </c>
      <c r="L12" s="85">
        <f t="shared" si="2"/>
        <v>1980.144</v>
      </c>
      <c r="M12" s="85">
        <f t="shared" si="3"/>
        <v>2013.474</v>
      </c>
      <c r="N12" s="84">
        <f t="shared" si="4"/>
        <v>1513.7226</v>
      </c>
      <c r="O12" s="88"/>
    </row>
    <row r="13" s="4" customFormat="1" ht="27" customHeight="1" spans="1:15">
      <c r="A13" s="20">
        <f t="shared" si="0"/>
        <v>9</v>
      </c>
      <c r="B13" s="30" t="s">
        <v>59</v>
      </c>
      <c r="C13" s="31" t="s">
        <v>60</v>
      </c>
      <c r="D13" s="32" t="s">
        <v>61</v>
      </c>
      <c r="E13" s="31" t="s">
        <v>36</v>
      </c>
      <c r="F13" s="31" t="s">
        <v>62</v>
      </c>
      <c r="G13" s="29" t="s">
        <v>63</v>
      </c>
      <c r="H13" s="30">
        <v>27.05</v>
      </c>
      <c r="I13" s="82">
        <v>31</v>
      </c>
      <c r="J13" s="83">
        <v>33.33</v>
      </c>
      <c r="K13" s="84">
        <f t="shared" si="1"/>
        <v>1484.2335</v>
      </c>
      <c r="L13" s="85">
        <f t="shared" si="2"/>
        <v>1983.9849</v>
      </c>
      <c r="M13" s="85">
        <f t="shared" si="3"/>
        <v>2017.3149</v>
      </c>
      <c r="N13" s="84">
        <f t="shared" si="4"/>
        <v>1517.5635</v>
      </c>
      <c r="O13" s="88"/>
    </row>
    <row r="14" s="4" customFormat="1" ht="27" customHeight="1" spans="1:15">
      <c r="A14" s="20">
        <f t="shared" si="0"/>
        <v>10</v>
      </c>
      <c r="B14" s="30" t="s">
        <v>64</v>
      </c>
      <c r="C14" s="31" t="s">
        <v>65</v>
      </c>
      <c r="D14" s="32" t="s">
        <v>66</v>
      </c>
      <c r="E14" s="31" t="s">
        <v>20</v>
      </c>
      <c r="F14" s="31" t="s">
        <v>67</v>
      </c>
      <c r="G14" s="34" t="s">
        <v>68</v>
      </c>
      <c r="H14" s="30">
        <v>26.98</v>
      </c>
      <c r="I14" s="82">
        <v>31</v>
      </c>
      <c r="J14" s="83">
        <v>33.33</v>
      </c>
      <c r="K14" s="84">
        <f t="shared" si="1"/>
        <v>1480.3926</v>
      </c>
      <c r="L14" s="85">
        <f t="shared" si="2"/>
        <v>1980.144</v>
      </c>
      <c r="M14" s="85">
        <f t="shared" si="3"/>
        <v>2013.474</v>
      </c>
      <c r="N14" s="84">
        <f t="shared" si="4"/>
        <v>1513.7226</v>
      </c>
      <c r="O14" s="88"/>
    </row>
    <row r="15" s="4" customFormat="1" ht="27" customHeight="1" spans="1:15">
      <c r="A15" s="20">
        <f t="shared" si="0"/>
        <v>11</v>
      </c>
      <c r="B15" s="27" t="s">
        <v>69</v>
      </c>
      <c r="C15" s="27" t="s">
        <v>70</v>
      </c>
      <c r="D15" s="28" t="s">
        <v>71</v>
      </c>
      <c r="E15" s="27" t="s">
        <v>36</v>
      </c>
      <c r="F15" s="27" t="s">
        <v>72</v>
      </c>
      <c r="G15" s="35" t="s">
        <v>22</v>
      </c>
      <c r="H15" s="30">
        <v>26.98</v>
      </c>
      <c r="I15" s="82">
        <v>31</v>
      </c>
      <c r="J15" s="83">
        <v>33.33</v>
      </c>
      <c r="K15" s="84">
        <f t="shared" si="1"/>
        <v>1480.3926</v>
      </c>
      <c r="L15" s="85">
        <f t="shared" si="2"/>
        <v>1980.144</v>
      </c>
      <c r="M15" s="85">
        <f t="shared" si="3"/>
        <v>2013.474</v>
      </c>
      <c r="N15" s="84">
        <f t="shared" si="4"/>
        <v>1513.7226</v>
      </c>
      <c r="O15" s="88"/>
    </row>
    <row r="16" s="4" customFormat="1" ht="27" customHeight="1" spans="1:15">
      <c r="A16" s="20">
        <f t="shared" ref="A16:A25" si="5">ROW()-4</f>
        <v>12</v>
      </c>
      <c r="B16" s="27" t="s">
        <v>73</v>
      </c>
      <c r="C16" s="27" t="s">
        <v>74</v>
      </c>
      <c r="D16" s="28" t="s">
        <v>75</v>
      </c>
      <c r="E16" s="27" t="s">
        <v>20</v>
      </c>
      <c r="F16" s="27" t="s">
        <v>76</v>
      </c>
      <c r="G16" s="36" t="s">
        <v>77</v>
      </c>
      <c r="H16" s="30">
        <v>26.98</v>
      </c>
      <c r="I16" s="82">
        <v>31</v>
      </c>
      <c r="J16" s="83">
        <v>33.33</v>
      </c>
      <c r="K16" s="84">
        <f t="shared" si="1"/>
        <v>1480.3926</v>
      </c>
      <c r="L16" s="85">
        <f t="shared" si="2"/>
        <v>1980.144</v>
      </c>
      <c r="M16" s="85">
        <f t="shared" si="3"/>
        <v>2013.474</v>
      </c>
      <c r="N16" s="84">
        <f t="shared" si="4"/>
        <v>1513.7226</v>
      </c>
      <c r="O16" s="88"/>
    </row>
    <row r="17" s="4" customFormat="1" ht="27" customHeight="1" spans="1:15">
      <c r="A17" s="20">
        <f t="shared" si="5"/>
        <v>13</v>
      </c>
      <c r="B17" s="27" t="s">
        <v>78</v>
      </c>
      <c r="C17" s="27" t="s">
        <v>79</v>
      </c>
      <c r="D17" s="28" t="s">
        <v>80</v>
      </c>
      <c r="E17" s="27" t="s">
        <v>36</v>
      </c>
      <c r="F17" s="27" t="s">
        <v>81</v>
      </c>
      <c r="G17" s="29" t="s">
        <v>82</v>
      </c>
      <c r="H17" s="30">
        <v>27.05</v>
      </c>
      <c r="I17" s="82">
        <v>31</v>
      </c>
      <c r="J17" s="83">
        <v>33.33</v>
      </c>
      <c r="K17" s="84">
        <f t="shared" si="1"/>
        <v>1484.2335</v>
      </c>
      <c r="L17" s="85">
        <f t="shared" si="2"/>
        <v>1983.9849</v>
      </c>
      <c r="M17" s="85">
        <f t="shared" si="3"/>
        <v>2017.3149</v>
      </c>
      <c r="N17" s="84">
        <f t="shared" si="4"/>
        <v>1517.5635</v>
      </c>
      <c r="O17" s="87"/>
    </row>
    <row r="18" s="4" customFormat="1" ht="27" customHeight="1" spans="1:15">
      <c r="A18" s="20">
        <f t="shared" si="5"/>
        <v>14</v>
      </c>
      <c r="B18" s="30" t="s">
        <v>83</v>
      </c>
      <c r="C18" s="31" t="s">
        <v>84</v>
      </c>
      <c r="D18" s="32" t="s">
        <v>85</v>
      </c>
      <c r="E18" s="31" t="s">
        <v>20</v>
      </c>
      <c r="F18" s="31" t="s">
        <v>86</v>
      </c>
      <c r="G18" s="29" t="s">
        <v>87</v>
      </c>
      <c r="H18" s="30">
        <v>26.98</v>
      </c>
      <c r="I18" s="82">
        <v>31</v>
      </c>
      <c r="J18" s="83">
        <v>33.33</v>
      </c>
      <c r="K18" s="84">
        <f t="shared" si="1"/>
        <v>1480.3926</v>
      </c>
      <c r="L18" s="85">
        <f t="shared" si="2"/>
        <v>1980.144</v>
      </c>
      <c r="M18" s="85">
        <f t="shared" si="3"/>
        <v>2013.474</v>
      </c>
      <c r="N18" s="84">
        <f t="shared" si="4"/>
        <v>1513.7226</v>
      </c>
      <c r="O18" s="87"/>
    </row>
    <row r="19" s="4" customFormat="1" ht="27" customHeight="1" spans="1:15">
      <c r="A19" s="20">
        <f t="shared" si="5"/>
        <v>15</v>
      </c>
      <c r="B19" s="27" t="s">
        <v>88</v>
      </c>
      <c r="C19" s="27" t="s">
        <v>89</v>
      </c>
      <c r="D19" s="28" t="s">
        <v>90</v>
      </c>
      <c r="E19" s="27" t="s">
        <v>20</v>
      </c>
      <c r="F19" s="27" t="s">
        <v>91</v>
      </c>
      <c r="G19" s="37" t="s">
        <v>92</v>
      </c>
      <c r="H19" s="30">
        <v>27.05</v>
      </c>
      <c r="I19" s="82">
        <v>31</v>
      </c>
      <c r="J19" s="83">
        <v>33.33</v>
      </c>
      <c r="K19" s="84">
        <f t="shared" si="1"/>
        <v>1484.2335</v>
      </c>
      <c r="L19" s="85">
        <f t="shared" si="2"/>
        <v>1983.9849</v>
      </c>
      <c r="M19" s="85">
        <f t="shared" si="3"/>
        <v>2017.3149</v>
      </c>
      <c r="N19" s="84">
        <f t="shared" si="4"/>
        <v>1517.5635</v>
      </c>
      <c r="O19" s="87"/>
    </row>
    <row r="20" s="4" customFormat="1" ht="27" customHeight="1" spans="1:15">
      <c r="A20" s="20">
        <f t="shared" si="5"/>
        <v>16</v>
      </c>
      <c r="B20" s="27" t="s">
        <v>93</v>
      </c>
      <c r="C20" s="27" t="s">
        <v>94</v>
      </c>
      <c r="D20" s="32" t="s">
        <v>95</v>
      </c>
      <c r="E20" s="27" t="s">
        <v>20</v>
      </c>
      <c r="F20" s="38" t="s">
        <v>96</v>
      </c>
      <c r="G20" s="29" t="s">
        <v>97</v>
      </c>
      <c r="H20" s="30">
        <v>26.98</v>
      </c>
      <c r="I20" s="82">
        <v>31</v>
      </c>
      <c r="J20" s="83">
        <v>33.33</v>
      </c>
      <c r="K20" s="84">
        <f t="shared" si="1"/>
        <v>1480.3926</v>
      </c>
      <c r="L20" s="85">
        <f t="shared" si="2"/>
        <v>1980.144</v>
      </c>
      <c r="M20" s="85">
        <f t="shared" si="3"/>
        <v>2013.474</v>
      </c>
      <c r="N20" s="84">
        <f t="shared" si="4"/>
        <v>1513.7226</v>
      </c>
      <c r="O20" s="87"/>
    </row>
    <row r="21" s="4" customFormat="1" ht="27" customHeight="1" spans="1:15">
      <c r="A21" s="20">
        <f t="shared" si="5"/>
        <v>17</v>
      </c>
      <c r="B21" s="27" t="s">
        <v>98</v>
      </c>
      <c r="C21" s="27" t="s">
        <v>99</v>
      </c>
      <c r="D21" s="28" t="s">
        <v>100</v>
      </c>
      <c r="E21" s="27" t="s">
        <v>36</v>
      </c>
      <c r="F21" s="27" t="s">
        <v>101</v>
      </c>
      <c r="G21" s="29" t="s">
        <v>102</v>
      </c>
      <c r="H21" s="30">
        <v>26.98</v>
      </c>
      <c r="I21" s="82">
        <v>31</v>
      </c>
      <c r="J21" s="83">
        <v>33.33</v>
      </c>
      <c r="K21" s="84">
        <f t="shared" si="1"/>
        <v>1480.3926</v>
      </c>
      <c r="L21" s="85">
        <f t="shared" si="2"/>
        <v>1980.144</v>
      </c>
      <c r="M21" s="85">
        <f t="shared" si="3"/>
        <v>2013.474</v>
      </c>
      <c r="N21" s="84">
        <f t="shared" si="4"/>
        <v>1513.7226</v>
      </c>
      <c r="O21" s="88"/>
    </row>
    <row r="22" s="4" customFormat="1" ht="27" customHeight="1" spans="1:15">
      <c r="A22" s="20">
        <f t="shared" si="5"/>
        <v>18</v>
      </c>
      <c r="B22" s="30" t="s">
        <v>103</v>
      </c>
      <c r="C22" s="31" t="s">
        <v>104</v>
      </c>
      <c r="D22" s="32" t="s">
        <v>105</v>
      </c>
      <c r="E22" s="31" t="s">
        <v>20</v>
      </c>
      <c r="F22" s="31" t="s">
        <v>106</v>
      </c>
      <c r="G22" s="29" t="s">
        <v>32</v>
      </c>
      <c r="H22" s="30">
        <v>26.98</v>
      </c>
      <c r="I22" s="82">
        <v>31</v>
      </c>
      <c r="J22" s="83">
        <v>33.33</v>
      </c>
      <c r="K22" s="84">
        <f t="shared" si="1"/>
        <v>1480.3926</v>
      </c>
      <c r="L22" s="85">
        <f t="shared" si="2"/>
        <v>1980.144</v>
      </c>
      <c r="M22" s="85">
        <f t="shared" si="3"/>
        <v>2013.474</v>
      </c>
      <c r="N22" s="84">
        <f t="shared" si="4"/>
        <v>1513.7226</v>
      </c>
      <c r="O22" s="88"/>
    </row>
    <row r="23" s="4" customFormat="1" ht="27" customHeight="1" spans="1:15">
      <c r="A23" s="20">
        <f t="shared" si="5"/>
        <v>19</v>
      </c>
      <c r="B23" s="30" t="s">
        <v>107</v>
      </c>
      <c r="C23" s="39" t="s">
        <v>108</v>
      </c>
      <c r="D23" s="32" t="s">
        <v>109</v>
      </c>
      <c r="E23" s="27" t="s">
        <v>36</v>
      </c>
      <c r="F23" s="31" t="s">
        <v>110</v>
      </c>
      <c r="G23" s="25" t="s">
        <v>111</v>
      </c>
      <c r="H23" s="30">
        <v>50.19</v>
      </c>
      <c r="I23" s="82">
        <v>16</v>
      </c>
      <c r="J23" s="83">
        <v>17.2</v>
      </c>
      <c r="K23" s="84">
        <f t="shared" si="1"/>
        <v>1421.3808</v>
      </c>
      <c r="L23" s="85">
        <f t="shared" si="2"/>
        <v>1921.1322</v>
      </c>
      <c r="M23" s="85">
        <f t="shared" si="3"/>
        <v>1938.3322</v>
      </c>
      <c r="N23" s="84">
        <f t="shared" si="4"/>
        <v>1438.5808</v>
      </c>
      <c r="O23" s="87" t="s">
        <v>112</v>
      </c>
    </row>
    <row r="24" s="4" customFormat="1" ht="27" customHeight="1" spans="1:15">
      <c r="A24" s="20">
        <f t="shared" si="5"/>
        <v>20</v>
      </c>
      <c r="B24" s="30" t="s">
        <v>113</v>
      </c>
      <c r="C24" s="31" t="s">
        <v>114</v>
      </c>
      <c r="D24" s="32" t="s">
        <v>115</v>
      </c>
      <c r="E24" s="31" t="s">
        <v>36</v>
      </c>
      <c r="F24" s="31" t="s">
        <v>116</v>
      </c>
      <c r="G24" s="25" t="s">
        <v>22</v>
      </c>
      <c r="H24" s="30">
        <v>25.06</v>
      </c>
      <c r="I24" s="82">
        <v>31</v>
      </c>
      <c r="J24" s="83">
        <v>33.33</v>
      </c>
      <c r="K24" s="84">
        <f t="shared" si="1"/>
        <v>1375.0422</v>
      </c>
      <c r="L24" s="85">
        <f t="shared" si="2"/>
        <v>1874.7936</v>
      </c>
      <c r="M24" s="85">
        <f t="shared" si="3"/>
        <v>1908.1236</v>
      </c>
      <c r="N24" s="84">
        <f t="shared" si="4"/>
        <v>1408.3722</v>
      </c>
      <c r="O24" s="88"/>
    </row>
    <row r="25" s="4" customFormat="1" ht="27" customHeight="1" spans="1:15">
      <c r="A25" s="20">
        <f t="shared" si="5"/>
        <v>21</v>
      </c>
      <c r="B25" s="27" t="s">
        <v>117</v>
      </c>
      <c r="C25" s="27" t="s">
        <v>118</v>
      </c>
      <c r="D25" s="28" t="s">
        <v>119</v>
      </c>
      <c r="E25" s="27" t="s">
        <v>36</v>
      </c>
      <c r="F25" s="27" t="s">
        <v>120</v>
      </c>
      <c r="G25" s="25" t="s">
        <v>121</v>
      </c>
      <c r="H25" s="30">
        <v>25.13</v>
      </c>
      <c r="I25" s="82">
        <v>31</v>
      </c>
      <c r="J25" s="83">
        <v>33.33</v>
      </c>
      <c r="K25" s="84">
        <f t="shared" si="1"/>
        <v>1378.8831</v>
      </c>
      <c r="L25" s="85">
        <f t="shared" si="2"/>
        <v>1878.6345</v>
      </c>
      <c r="M25" s="85">
        <f t="shared" si="3"/>
        <v>1911.9645</v>
      </c>
      <c r="N25" s="84">
        <f t="shared" si="4"/>
        <v>1412.2131</v>
      </c>
      <c r="O25" s="87"/>
    </row>
    <row r="26" s="4" customFormat="1" ht="27" customHeight="1" spans="1:15">
      <c r="A26" s="20">
        <f t="shared" ref="A26:A35" si="6">ROW()-4</f>
        <v>22</v>
      </c>
      <c r="B26" s="27" t="s">
        <v>122</v>
      </c>
      <c r="C26" s="40" t="s">
        <v>123</v>
      </c>
      <c r="D26" s="28" t="s">
        <v>124</v>
      </c>
      <c r="E26" s="27" t="s">
        <v>36</v>
      </c>
      <c r="F26" s="27" t="s">
        <v>125</v>
      </c>
      <c r="G26" s="25" t="s">
        <v>126</v>
      </c>
      <c r="H26" s="30">
        <v>43.79</v>
      </c>
      <c r="I26" s="82">
        <v>19</v>
      </c>
      <c r="J26" s="83">
        <v>20.43</v>
      </c>
      <c r="K26" s="84">
        <f t="shared" si="1"/>
        <v>1472.6577</v>
      </c>
      <c r="L26" s="85">
        <f t="shared" si="2"/>
        <v>1972.4091</v>
      </c>
      <c r="M26" s="85">
        <f t="shared" si="3"/>
        <v>1992.8391</v>
      </c>
      <c r="N26" s="84">
        <f t="shared" si="4"/>
        <v>1493.0877</v>
      </c>
      <c r="O26" s="87" t="s">
        <v>127</v>
      </c>
    </row>
    <row r="27" s="4" customFormat="1" ht="27" customHeight="1" spans="1:15">
      <c r="A27" s="20">
        <f t="shared" si="6"/>
        <v>23</v>
      </c>
      <c r="B27" s="27" t="s">
        <v>128</v>
      </c>
      <c r="C27" s="27" t="s">
        <v>129</v>
      </c>
      <c r="D27" s="28" t="s">
        <v>130</v>
      </c>
      <c r="E27" s="27" t="s">
        <v>36</v>
      </c>
      <c r="F27" s="27" t="s">
        <v>131</v>
      </c>
      <c r="G27" s="25" t="s">
        <v>132</v>
      </c>
      <c r="H27" s="30">
        <v>25.06</v>
      </c>
      <c r="I27" s="82">
        <v>31</v>
      </c>
      <c r="J27" s="83">
        <v>33.33</v>
      </c>
      <c r="K27" s="84">
        <f t="shared" si="1"/>
        <v>1375.0422</v>
      </c>
      <c r="L27" s="85">
        <f t="shared" si="2"/>
        <v>1874.7936</v>
      </c>
      <c r="M27" s="85">
        <f t="shared" si="3"/>
        <v>1908.1236</v>
      </c>
      <c r="N27" s="84">
        <f t="shared" si="4"/>
        <v>1408.3722</v>
      </c>
      <c r="O27" s="88"/>
    </row>
    <row r="28" s="4" customFormat="1" ht="27" customHeight="1" spans="1:15">
      <c r="A28" s="20">
        <f t="shared" si="6"/>
        <v>24</v>
      </c>
      <c r="B28" s="27" t="s">
        <v>133</v>
      </c>
      <c r="C28" s="27" t="s">
        <v>134</v>
      </c>
      <c r="D28" s="28" t="s">
        <v>135</v>
      </c>
      <c r="E28" s="27" t="s">
        <v>20</v>
      </c>
      <c r="F28" s="27" t="s">
        <v>136</v>
      </c>
      <c r="G28" s="25" t="s">
        <v>137</v>
      </c>
      <c r="H28" s="30">
        <v>44.3</v>
      </c>
      <c r="I28" s="82">
        <v>31</v>
      </c>
      <c r="J28" s="83">
        <v>33.33</v>
      </c>
      <c r="K28" s="84">
        <f t="shared" si="1"/>
        <v>2430.741</v>
      </c>
      <c r="L28" s="85">
        <f t="shared" si="2"/>
        <v>2930.4924</v>
      </c>
      <c r="M28" s="85">
        <f t="shared" si="3"/>
        <v>2963.8224</v>
      </c>
      <c r="N28" s="84">
        <f t="shared" si="4"/>
        <v>2464.071</v>
      </c>
      <c r="O28" s="88"/>
    </row>
    <row r="29" s="4" customFormat="1" ht="27" customHeight="1" spans="1:15">
      <c r="A29" s="20">
        <f t="shared" si="6"/>
        <v>25</v>
      </c>
      <c r="B29" s="30" t="s">
        <v>138</v>
      </c>
      <c r="C29" s="31" t="s">
        <v>139</v>
      </c>
      <c r="D29" s="32" t="s">
        <v>140</v>
      </c>
      <c r="E29" s="31" t="s">
        <v>36</v>
      </c>
      <c r="F29" s="31" t="s">
        <v>141</v>
      </c>
      <c r="G29" s="25" t="s">
        <v>142</v>
      </c>
      <c r="H29" s="30">
        <v>44.36</v>
      </c>
      <c r="I29" s="82">
        <v>31</v>
      </c>
      <c r="J29" s="83">
        <v>33.33</v>
      </c>
      <c r="K29" s="84">
        <f t="shared" si="1"/>
        <v>2434.0332</v>
      </c>
      <c r="L29" s="85">
        <f t="shared" si="2"/>
        <v>2933.7846</v>
      </c>
      <c r="M29" s="85">
        <f t="shared" si="3"/>
        <v>2967.1146</v>
      </c>
      <c r="N29" s="84">
        <f t="shared" si="4"/>
        <v>2467.3632</v>
      </c>
      <c r="O29" s="87"/>
    </row>
    <row r="30" s="4" customFormat="1" ht="27" customHeight="1" spans="1:15">
      <c r="A30" s="20">
        <f t="shared" si="6"/>
        <v>26</v>
      </c>
      <c r="B30" s="30" t="s">
        <v>143</v>
      </c>
      <c r="C30" s="31" t="s">
        <v>144</v>
      </c>
      <c r="D30" s="32" t="s">
        <v>145</v>
      </c>
      <c r="E30" s="31" t="s">
        <v>20</v>
      </c>
      <c r="F30" s="31" t="s">
        <v>146</v>
      </c>
      <c r="G30" s="25" t="s">
        <v>22</v>
      </c>
      <c r="H30" s="30">
        <v>25.06</v>
      </c>
      <c r="I30" s="82">
        <v>31</v>
      </c>
      <c r="J30" s="83">
        <v>33.33</v>
      </c>
      <c r="K30" s="84">
        <f t="shared" si="1"/>
        <v>1375.0422</v>
      </c>
      <c r="L30" s="85">
        <f t="shared" si="2"/>
        <v>1874.7936</v>
      </c>
      <c r="M30" s="85">
        <f t="shared" si="3"/>
        <v>1908.1236</v>
      </c>
      <c r="N30" s="84">
        <f t="shared" si="4"/>
        <v>1408.3722</v>
      </c>
      <c r="O30" s="87"/>
    </row>
    <row r="31" s="4" customFormat="1" ht="27" customHeight="1" spans="1:15">
      <c r="A31" s="20">
        <f t="shared" si="6"/>
        <v>27</v>
      </c>
      <c r="B31" s="30" t="s">
        <v>147</v>
      </c>
      <c r="C31" s="31" t="s">
        <v>148</v>
      </c>
      <c r="D31" s="32" t="s">
        <v>149</v>
      </c>
      <c r="E31" s="31" t="s">
        <v>20</v>
      </c>
      <c r="F31" s="31" t="s">
        <v>150</v>
      </c>
      <c r="G31" s="25" t="s">
        <v>22</v>
      </c>
      <c r="H31" s="30">
        <v>25.06</v>
      </c>
      <c r="I31" s="82">
        <v>31</v>
      </c>
      <c r="J31" s="83">
        <v>33.33</v>
      </c>
      <c r="K31" s="84">
        <f t="shared" si="1"/>
        <v>1375.0422</v>
      </c>
      <c r="L31" s="85">
        <f t="shared" si="2"/>
        <v>1874.7936</v>
      </c>
      <c r="M31" s="85">
        <f t="shared" si="3"/>
        <v>1908.1236</v>
      </c>
      <c r="N31" s="84">
        <f t="shared" si="4"/>
        <v>1408.3722</v>
      </c>
      <c r="O31" s="87"/>
    </row>
    <row r="32" s="4" customFormat="1" ht="27" customHeight="1" spans="1:15">
      <c r="A32" s="20">
        <f t="shared" si="6"/>
        <v>28</v>
      </c>
      <c r="B32" s="27" t="s">
        <v>151</v>
      </c>
      <c r="C32" s="33" t="s">
        <v>152</v>
      </c>
      <c r="D32" s="41" t="s">
        <v>149</v>
      </c>
      <c r="E32" s="27" t="s">
        <v>36</v>
      </c>
      <c r="F32" s="122" t="s">
        <v>153</v>
      </c>
      <c r="G32" s="25" t="s">
        <v>22</v>
      </c>
      <c r="H32" s="30">
        <v>25.06</v>
      </c>
      <c r="I32" s="82">
        <v>31</v>
      </c>
      <c r="J32" s="83">
        <v>33.33</v>
      </c>
      <c r="K32" s="84">
        <f t="shared" si="1"/>
        <v>1375.0422</v>
      </c>
      <c r="L32" s="85">
        <f t="shared" si="2"/>
        <v>1874.7936</v>
      </c>
      <c r="M32" s="85">
        <f t="shared" si="3"/>
        <v>1908.1236</v>
      </c>
      <c r="N32" s="84">
        <f t="shared" si="4"/>
        <v>1408.3722</v>
      </c>
      <c r="O32" s="87"/>
    </row>
    <row r="33" s="4" customFormat="1" ht="27" customHeight="1" spans="1:15">
      <c r="A33" s="20">
        <f t="shared" si="6"/>
        <v>29</v>
      </c>
      <c r="B33" s="27" t="s">
        <v>154</v>
      </c>
      <c r="C33" s="33" t="s">
        <v>155</v>
      </c>
      <c r="D33" s="41" t="s">
        <v>156</v>
      </c>
      <c r="E33" s="27" t="s">
        <v>20</v>
      </c>
      <c r="F33" s="122" t="s">
        <v>157</v>
      </c>
      <c r="G33" s="25" t="s">
        <v>158</v>
      </c>
      <c r="H33" s="30">
        <v>25.13</v>
      </c>
      <c r="I33" s="82">
        <v>31</v>
      </c>
      <c r="J33" s="83">
        <v>33.33</v>
      </c>
      <c r="K33" s="84">
        <f t="shared" si="1"/>
        <v>1378.8831</v>
      </c>
      <c r="L33" s="85">
        <f t="shared" si="2"/>
        <v>1878.6345</v>
      </c>
      <c r="M33" s="85">
        <f t="shared" si="3"/>
        <v>1911.9645</v>
      </c>
      <c r="N33" s="84">
        <f t="shared" si="4"/>
        <v>1412.2131</v>
      </c>
      <c r="O33" s="87"/>
    </row>
    <row r="34" s="4" customFormat="1" ht="27" customHeight="1" spans="1:15">
      <c r="A34" s="20">
        <f t="shared" si="6"/>
        <v>30</v>
      </c>
      <c r="B34" s="27" t="s">
        <v>159</v>
      </c>
      <c r="C34" s="43" t="s">
        <v>160</v>
      </c>
      <c r="D34" s="41" t="s">
        <v>161</v>
      </c>
      <c r="E34" s="27" t="s">
        <v>36</v>
      </c>
      <c r="F34" s="122" t="s">
        <v>162</v>
      </c>
      <c r="G34" s="25" t="s">
        <v>126</v>
      </c>
      <c r="H34" s="30">
        <v>25.06</v>
      </c>
      <c r="I34" s="82">
        <v>19</v>
      </c>
      <c r="J34" s="83">
        <v>20.43</v>
      </c>
      <c r="K34" s="84">
        <f t="shared" si="1"/>
        <v>842.7678</v>
      </c>
      <c r="L34" s="85">
        <f t="shared" si="2"/>
        <v>1342.5192</v>
      </c>
      <c r="M34" s="85">
        <f t="shared" si="3"/>
        <v>1362.9492</v>
      </c>
      <c r="N34" s="84">
        <f t="shared" si="4"/>
        <v>863.1978</v>
      </c>
      <c r="O34" s="87" t="s">
        <v>127</v>
      </c>
    </row>
    <row r="35" s="4" customFormat="1" ht="27" customHeight="1" spans="1:15">
      <c r="A35" s="20">
        <f t="shared" si="6"/>
        <v>31</v>
      </c>
      <c r="B35" s="27" t="s">
        <v>163</v>
      </c>
      <c r="C35" s="40" t="s">
        <v>164</v>
      </c>
      <c r="D35" s="28" t="s">
        <v>165</v>
      </c>
      <c r="E35" s="27" t="s">
        <v>36</v>
      </c>
      <c r="F35" s="27" t="s">
        <v>166</v>
      </c>
      <c r="G35" s="25" t="s">
        <v>167</v>
      </c>
      <c r="H35" s="30">
        <v>25.06</v>
      </c>
      <c r="I35" s="82">
        <v>31</v>
      </c>
      <c r="J35" s="83">
        <v>33.33</v>
      </c>
      <c r="K35" s="84">
        <f t="shared" si="1"/>
        <v>1375.0422</v>
      </c>
      <c r="L35" s="85">
        <f t="shared" si="2"/>
        <v>1874.7936</v>
      </c>
      <c r="M35" s="85">
        <f t="shared" si="3"/>
        <v>1908.1236</v>
      </c>
      <c r="N35" s="84">
        <f t="shared" si="4"/>
        <v>1408.3722</v>
      </c>
      <c r="O35" s="88"/>
    </row>
    <row r="36" s="4" customFormat="1" ht="27" customHeight="1" spans="1:15">
      <c r="A36" s="20">
        <f t="shared" ref="A36:A45" si="7">ROW()-4</f>
        <v>32</v>
      </c>
      <c r="B36" s="27" t="s">
        <v>168</v>
      </c>
      <c r="C36" s="40" t="s">
        <v>169</v>
      </c>
      <c r="D36" s="28" t="s">
        <v>170</v>
      </c>
      <c r="E36" s="27" t="s">
        <v>20</v>
      </c>
      <c r="F36" s="27" t="s">
        <v>171</v>
      </c>
      <c r="G36" s="25" t="s">
        <v>22</v>
      </c>
      <c r="H36" s="30">
        <v>43.7</v>
      </c>
      <c r="I36" s="82">
        <v>31</v>
      </c>
      <c r="J36" s="83">
        <v>33.33</v>
      </c>
      <c r="K36" s="84">
        <f t="shared" si="1"/>
        <v>2397.819</v>
      </c>
      <c r="L36" s="85">
        <f t="shared" si="2"/>
        <v>2897.5704</v>
      </c>
      <c r="M36" s="85">
        <f t="shared" si="3"/>
        <v>2930.9004</v>
      </c>
      <c r="N36" s="84">
        <f t="shared" si="4"/>
        <v>2431.149</v>
      </c>
      <c r="O36" s="88"/>
    </row>
    <row r="37" s="4" customFormat="1" ht="27" customHeight="1" spans="1:15">
      <c r="A37" s="20">
        <f t="shared" si="7"/>
        <v>33</v>
      </c>
      <c r="B37" s="27" t="s">
        <v>172</v>
      </c>
      <c r="C37" s="40" t="s">
        <v>173</v>
      </c>
      <c r="D37" s="28" t="s">
        <v>174</v>
      </c>
      <c r="E37" s="27" t="s">
        <v>20</v>
      </c>
      <c r="F37" s="27" t="s">
        <v>175</v>
      </c>
      <c r="G37" s="25" t="s">
        <v>111</v>
      </c>
      <c r="H37" s="30">
        <v>50.12</v>
      </c>
      <c r="I37" s="82">
        <v>16</v>
      </c>
      <c r="J37" s="83">
        <v>17.2</v>
      </c>
      <c r="K37" s="84">
        <f t="shared" si="1"/>
        <v>1419.3984</v>
      </c>
      <c r="L37" s="85">
        <f t="shared" si="2"/>
        <v>1919.1498</v>
      </c>
      <c r="M37" s="85">
        <f t="shared" si="3"/>
        <v>1936.3498</v>
      </c>
      <c r="N37" s="84">
        <f t="shared" si="4"/>
        <v>1436.5984</v>
      </c>
      <c r="O37" s="87" t="s">
        <v>112</v>
      </c>
    </row>
    <row r="38" s="4" customFormat="1" ht="27" customHeight="1" spans="1:15">
      <c r="A38" s="20">
        <f t="shared" si="7"/>
        <v>34</v>
      </c>
      <c r="B38" s="27" t="s">
        <v>176</v>
      </c>
      <c r="C38" s="40" t="s">
        <v>177</v>
      </c>
      <c r="D38" s="28" t="s">
        <v>178</v>
      </c>
      <c r="E38" s="27" t="s">
        <v>20</v>
      </c>
      <c r="F38" s="27" t="s">
        <v>179</v>
      </c>
      <c r="G38" s="25" t="s">
        <v>22</v>
      </c>
      <c r="H38" s="30">
        <v>25.06</v>
      </c>
      <c r="I38" s="82">
        <v>31</v>
      </c>
      <c r="J38" s="83">
        <v>33.33</v>
      </c>
      <c r="K38" s="84">
        <f t="shared" si="1"/>
        <v>1375.0422</v>
      </c>
      <c r="L38" s="85">
        <f t="shared" si="2"/>
        <v>1874.7936</v>
      </c>
      <c r="M38" s="85">
        <f t="shared" si="3"/>
        <v>1908.1236</v>
      </c>
      <c r="N38" s="84">
        <f t="shared" si="4"/>
        <v>1408.3722</v>
      </c>
      <c r="O38" s="88"/>
    </row>
    <row r="39" s="4" customFormat="1" ht="27" customHeight="1" spans="1:15">
      <c r="A39" s="20">
        <f t="shared" si="7"/>
        <v>35</v>
      </c>
      <c r="B39" s="27" t="s">
        <v>180</v>
      </c>
      <c r="C39" s="40" t="s">
        <v>181</v>
      </c>
      <c r="D39" s="28" t="s">
        <v>182</v>
      </c>
      <c r="E39" s="27" t="s">
        <v>36</v>
      </c>
      <c r="F39" s="27" t="s">
        <v>183</v>
      </c>
      <c r="G39" s="25" t="s">
        <v>111</v>
      </c>
      <c r="H39" s="30">
        <v>50.12</v>
      </c>
      <c r="I39" s="82">
        <v>16</v>
      </c>
      <c r="J39" s="83">
        <v>17.2</v>
      </c>
      <c r="K39" s="84">
        <f t="shared" si="1"/>
        <v>1419.3984</v>
      </c>
      <c r="L39" s="85">
        <f t="shared" si="2"/>
        <v>1919.1498</v>
      </c>
      <c r="M39" s="85">
        <f t="shared" si="3"/>
        <v>1936.3498</v>
      </c>
      <c r="N39" s="84">
        <f t="shared" si="4"/>
        <v>1436.5984</v>
      </c>
      <c r="O39" s="87" t="s">
        <v>112</v>
      </c>
    </row>
    <row r="40" s="4" customFormat="1" ht="27" customHeight="1" spans="1:15">
      <c r="A40" s="20">
        <f t="shared" si="7"/>
        <v>36</v>
      </c>
      <c r="B40" s="27" t="s">
        <v>184</v>
      </c>
      <c r="C40" s="40" t="s">
        <v>185</v>
      </c>
      <c r="D40" s="28" t="s">
        <v>186</v>
      </c>
      <c r="E40" s="27" t="s">
        <v>36</v>
      </c>
      <c r="F40" s="27" t="s">
        <v>187</v>
      </c>
      <c r="G40" s="25" t="s">
        <v>126</v>
      </c>
      <c r="H40" s="30">
        <v>25.13</v>
      </c>
      <c r="I40" s="82">
        <v>19</v>
      </c>
      <c r="J40" s="83">
        <v>20.43</v>
      </c>
      <c r="K40" s="84">
        <f t="shared" si="1"/>
        <v>845.1219</v>
      </c>
      <c r="L40" s="85">
        <f t="shared" si="2"/>
        <v>1344.8733</v>
      </c>
      <c r="M40" s="85">
        <f t="shared" si="3"/>
        <v>1365.3033</v>
      </c>
      <c r="N40" s="84">
        <f t="shared" si="4"/>
        <v>865.5519</v>
      </c>
      <c r="O40" s="87" t="s">
        <v>127</v>
      </c>
    </row>
    <row r="41" s="4" customFormat="1" ht="27" customHeight="1" spans="1:15">
      <c r="A41" s="20">
        <f t="shared" si="7"/>
        <v>37</v>
      </c>
      <c r="B41" s="27" t="s">
        <v>188</v>
      </c>
      <c r="C41" s="40" t="s">
        <v>189</v>
      </c>
      <c r="D41" s="28" t="s">
        <v>190</v>
      </c>
      <c r="E41" s="27" t="s">
        <v>20</v>
      </c>
      <c r="F41" s="27" t="s">
        <v>191</v>
      </c>
      <c r="G41" s="25" t="s">
        <v>192</v>
      </c>
      <c r="H41" s="30">
        <v>25.06</v>
      </c>
      <c r="I41" s="82">
        <v>31</v>
      </c>
      <c r="J41" s="83">
        <v>33.33</v>
      </c>
      <c r="K41" s="84">
        <f t="shared" si="1"/>
        <v>1375.0422</v>
      </c>
      <c r="L41" s="85">
        <f t="shared" si="2"/>
        <v>1874.7936</v>
      </c>
      <c r="M41" s="85">
        <f t="shared" si="3"/>
        <v>1908.1236</v>
      </c>
      <c r="N41" s="84">
        <f t="shared" si="4"/>
        <v>1408.3722</v>
      </c>
      <c r="O41" s="88"/>
    </row>
    <row r="42" s="4" customFormat="1" ht="27" customHeight="1" spans="1:15">
      <c r="A42" s="20">
        <f t="shared" si="7"/>
        <v>38</v>
      </c>
      <c r="B42" s="27" t="s">
        <v>193</v>
      </c>
      <c r="C42" s="44" t="s">
        <v>194</v>
      </c>
      <c r="D42" s="41" t="s">
        <v>195</v>
      </c>
      <c r="E42" s="27" t="s">
        <v>20</v>
      </c>
      <c r="F42" s="45" t="s">
        <v>196</v>
      </c>
      <c r="G42" s="25" t="s">
        <v>22</v>
      </c>
      <c r="H42" s="30">
        <v>25.06</v>
      </c>
      <c r="I42" s="82">
        <v>31</v>
      </c>
      <c r="J42" s="83">
        <v>33.33</v>
      </c>
      <c r="K42" s="84">
        <f t="shared" si="1"/>
        <v>1375.0422</v>
      </c>
      <c r="L42" s="85">
        <f t="shared" si="2"/>
        <v>1874.7936</v>
      </c>
      <c r="M42" s="85">
        <f t="shared" si="3"/>
        <v>1908.1236</v>
      </c>
      <c r="N42" s="84">
        <f t="shared" si="4"/>
        <v>1408.3722</v>
      </c>
      <c r="O42" s="88"/>
    </row>
    <row r="43" s="4" customFormat="1" ht="27" customHeight="1" spans="1:15">
      <c r="A43" s="20">
        <f t="shared" si="7"/>
        <v>39</v>
      </c>
      <c r="B43" s="27" t="s">
        <v>197</v>
      </c>
      <c r="C43" s="44" t="s">
        <v>198</v>
      </c>
      <c r="D43" s="41" t="s">
        <v>199</v>
      </c>
      <c r="E43" s="27" t="s">
        <v>36</v>
      </c>
      <c r="F43" s="45" t="s">
        <v>200</v>
      </c>
      <c r="G43" s="25" t="s">
        <v>126</v>
      </c>
      <c r="H43" s="30">
        <v>25.06</v>
      </c>
      <c r="I43" s="82">
        <v>19</v>
      </c>
      <c r="J43" s="83">
        <v>20.43</v>
      </c>
      <c r="K43" s="84">
        <f t="shared" si="1"/>
        <v>842.7678</v>
      </c>
      <c r="L43" s="85">
        <f t="shared" si="2"/>
        <v>1342.5192</v>
      </c>
      <c r="M43" s="85">
        <f t="shared" si="3"/>
        <v>1362.9492</v>
      </c>
      <c r="N43" s="84">
        <f t="shared" si="4"/>
        <v>863.1978</v>
      </c>
      <c r="O43" s="87" t="s">
        <v>127</v>
      </c>
    </row>
    <row r="44" s="4" customFormat="1" ht="27" customHeight="1" spans="1:15">
      <c r="A44" s="20">
        <f t="shared" si="7"/>
        <v>40</v>
      </c>
      <c r="B44" s="27" t="s">
        <v>201</v>
      </c>
      <c r="C44" s="44" t="s">
        <v>202</v>
      </c>
      <c r="D44" s="41" t="s">
        <v>203</v>
      </c>
      <c r="E44" s="27" t="s">
        <v>20</v>
      </c>
      <c r="F44" s="45" t="s">
        <v>204</v>
      </c>
      <c r="G44" s="25" t="s">
        <v>77</v>
      </c>
      <c r="H44" s="30">
        <v>25.13</v>
      </c>
      <c r="I44" s="82">
        <v>31</v>
      </c>
      <c r="J44" s="83">
        <v>33.33</v>
      </c>
      <c r="K44" s="84">
        <f t="shared" si="1"/>
        <v>1378.8831</v>
      </c>
      <c r="L44" s="85">
        <f t="shared" si="2"/>
        <v>1878.6345</v>
      </c>
      <c r="M44" s="85">
        <f t="shared" si="3"/>
        <v>1911.9645</v>
      </c>
      <c r="N44" s="84">
        <f t="shared" si="4"/>
        <v>1412.2131</v>
      </c>
      <c r="O44" s="88"/>
    </row>
    <row r="45" s="4" customFormat="1" ht="27" customHeight="1" spans="1:15">
      <c r="A45" s="20">
        <f t="shared" si="7"/>
        <v>41</v>
      </c>
      <c r="B45" s="27" t="s">
        <v>205</v>
      </c>
      <c r="C45" s="44" t="s">
        <v>206</v>
      </c>
      <c r="D45" s="41" t="s">
        <v>207</v>
      </c>
      <c r="E45" s="27" t="s">
        <v>36</v>
      </c>
      <c r="F45" s="45" t="s">
        <v>208</v>
      </c>
      <c r="G45" s="25" t="s">
        <v>209</v>
      </c>
      <c r="H45" s="30">
        <v>24.44</v>
      </c>
      <c r="I45" s="82">
        <v>31</v>
      </c>
      <c r="J45" s="83">
        <v>33.33</v>
      </c>
      <c r="K45" s="84">
        <f t="shared" si="1"/>
        <v>1341.0228</v>
      </c>
      <c r="L45" s="85">
        <f t="shared" si="2"/>
        <v>1840.7742</v>
      </c>
      <c r="M45" s="85">
        <f t="shared" si="3"/>
        <v>1874.1042</v>
      </c>
      <c r="N45" s="84">
        <f t="shared" si="4"/>
        <v>1374.3528</v>
      </c>
      <c r="O45" s="88"/>
    </row>
    <row r="46" s="4" customFormat="1" ht="27" customHeight="1" spans="1:15">
      <c r="A46" s="20">
        <f t="shared" ref="A46:A52" si="8">ROW()-4</f>
        <v>42</v>
      </c>
      <c r="B46" s="27" t="s">
        <v>210</v>
      </c>
      <c r="C46" s="40" t="s">
        <v>211</v>
      </c>
      <c r="D46" s="41" t="s">
        <v>212</v>
      </c>
      <c r="E46" s="27" t="s">
        <v>20</v>
      </c>
      <c r="F46" s="45" t="s">
        <v>213</v>
      </c>
      <c r="G46" s="25" t="s">
        <v>158</v>
      </c>
      <c r="H46" s="30">
        <v>25.06</v>
      </c>
      <c r="I46" s="82">
        <v>31</v>
      </c>
      <c r="J46" s="83">
        <v>33.33</v>
      </c>
      <c r="K46" s="84">
        <f t="shared" si="1"/>
        <v>1375.0422</v>
      </c>
      <c r="L46" s="85">
        <f t="shared" si="2"/>
        <v>1874.7936</v>
      </c>
      <c r="M46" s="85">
        <f t="shared" si="3"/>
        <v>1908.1236</v>
      </c>
      <c r="N46" s="84">
        <f t="shared" si="4"/>
        <v>1408.3722</v>
      </c>
      <c r="O46" s="88"/>
    </row>
    <row r="47" s="4" customFormat="1" ht="27" customHeight="1" spans="1:15">
      <c r="A47" s="20">
        <f t="shared" si="8"/>
        <v>43</v>
      </c>
      <c r="B47" s="27" t="s">
        <v>214</v>
      </c>
      <c r="C47" s="40" t="s">
        <v>215</v>
      </c>
      <c r="D47" s="28" t="s">
        <v>216</v>
      </c>
      <c r="E47" s="27" t="s">
        <v>20</v>
      </c>
      <c r="F47" s="27" t="s">
        <v>217</v>
      </c>
      <c r="G47" s="25" t="s">
        <v>218</v>
      </c>
      <c r="H47" s="30">
        <v>25.06</v>
      </c>
      <c r="I47" s="82">
        <v>31</v>
      </c>
      <c r="J47" s="83">
        <v>33.33</v>
      </c>
      <c r="K47" s="84">
        <f t="shared" si="1"/>
        <v>1375.0422</v>
      </c>
      <c r="L47" s="85">
        <f t="shared" si="2"/>
        <v>1874.7936</v>
      </c>
      <c r="M47" s="85">
        <f t="shared" si="3"/>
        <v>1908.1236</v>
      </c>
      <c r="N47" s="84">
        <f t="shared" si="4"/>
        <v>1408.3722</v>
      </c>
      <c r="O47" s="88"/>
    </row>
    <row r="48" s="4" customFormat="1" ht="27" customHeight="1" spans="1:15">
      <c r="A48" s="20">
        <f t="shared" si="8"/>
        <v>44</v>
      </c>
      <c r="B48" s="46" t="s">
        <v>219</v>
      </c>
      <c r="C48" s="39" t="s">
        <v>220</v>
      </c>
      <c r="D48" s="47" t="s">
        <v>221</v>
      </c>
      <c r="E48" s="31" t="s">
        <v>20</v>
      </c>
      <c r="F48" s="48" t="s">
        <v>222</v>
      </c>
      <c r="G48" s="25" t="s">
        <v>223</v>
      </c>
      <c r="H48" s="30">
        <v>27.35</v>
      </c>
      <c r="I48" s="82">
        <v>31</v>
      </c>
      <c r="J48" s="83">
        <v>33.33</v>
      </c>
      <c r="K48" s="84">
        <f t="shared" si="1"/>
        <v>1500.6945</v>
      </c>
      <c r="L48" s="85">
        <f t="shared" si="2"/>
        <v>2000.4459</v>
      </c>
      <c r="M48" s="85">
        <f t="shared" si="3"/>
        <v>2033.7759</v>
      </c>
      <c r="N48" s="84">
        <f t="shared" si="4"/>
        <v>1534.0245</v>
      </c>
      <c r="O48" s="88"/>
    </row>
    <row r="49" s="4" customFormat="1" ht="27" customHeight="1" spans="1:15">
      <c r="A49" s="20">
        <f t="shared" si="8"/>
        <v>45</v>
      </c>
      <c r="B49" s="27" t="s">
        <v>224</v>
      </c>
      <c r="C49" s="40" t="s">
        <v>225</v>
      </c>
      <c r="D49" s="28" t="s">
        <v>226</v>
      </c>
      <c r="E49" s="27" t="s">
        <v>20</v>
      </c>
      <c r="F49" s="27" t="s">
        <v>227</v>
      </c>
      <c r="G49" s="25" t="s">
        <v>228</v>
      </c>
      <c r="H49" s="30">
        <v>25.06</v>
      </c>
      <c r="I49" s="82">
        <v>31</v>
      </c>
      <c r="J49" s="83">
        <v>33.33</v>
      </c>
      <c r="K49" s="84">
        <f t="shared" si="1"/>
        <v>1375.0422</v>
      </c>
      <c r="L49" s="85">
        <f t="shared" si="2"/>
        <v>1874.7936</v>
      </c>
      <c r="M49" s="85">
        <f t="shared" si="3"/>
        <v>1908.1236</v>
      </c>
      <c r="N49" s="84">
        <f t="shared" si="4"/>
        <v>1408.3722</v>
      </c>
      <c r="O49" s="87"/>
    </row>
    <row r="50" s="4" customFormat="1" ht="27" customHeight="1" spans="1:15">
      <c r="A50" s="20">
        <f t="shared" si="8"/>
        <v>46</v>
      </c>
      <c r="B50" s="27" t="s">
        <v>229</v>
      </c>
      <c r="C50" s="40" t="s">
        <v>230</v>
      </c>
      <c r="D50" s="28" t="s">
        <v>231</v>
      </c>
      <c r="E50" s="27" t="s">
        <v>20</v>
      </c>
      <c r="F50" s="27" t="s">
        <v>232</v>
      </c>
      <c r="G50" s="25" t="s">
        <v>233</v>
      </c>
      <c r="H50" s="30">
        <v>25.06</v>
      </c>
      <c r="I50" s="82">
        <v>31</v>
      </c>
      <c r="J50" s="83">
        <v>33.33</v>
      </c>
      <c r="K50" s="84">
        <f t="shared" si="1"/>
        <v>1375.0422</v>
      </c>
      <c r="L50" s="85">
        <f t="shared" si="2"/>
        <v>1874.7936</v>
      </c>
      <c r="M50" s="85">
        <f t="shared" si="3"/>
        <v>1908.1236</v>
      </c>
      <c r="N50" s="84">
        <f t="shared" si="4"/>
        <v>1408.3722</v>
      </c>
      <c r="O50" s="87"/>
    </row>
    <row r="51" s="4" customFormat="1" ht="27" customHeight="1" spans="1:15">
      <c r="A51" s="20">
        <f t="shared" si="8"/>
        <v>47</v>
      </c>
      <c r="B51" s="27" t="s">
        <v>234</v>
      </c>
      <c r="C51" s="40" t="s">
        <v>235</v>
      </c>
      <c r="D51" s="28" t="s">
        <v>236</v>
      </c>
      <c r="E51" s="27" t="s">
        <v>20</v>
      </c>
      <c r="F51" s="27" t="s">
        <v>237</v>
      </c>
      <c r="G51" s="25" t="s">
        <v>126</v>
      </c>
      <c r="H51" s="30">
        <v>25.06</v>
      </c>
      <c r="I51" s="82">
        <v>19</v>
      </c>
      <c r="J51" s="83">
        <v>20.43</v>
      </c>
      <c r="K51" s="84">
        <f t="shared" si="1"/>
        <v>842.7678</v>
      </c>
      <c r="L51" s="85">
        <f t="shared" si="2"/>
        <v>1342.5192</v>
      </c>
      <c r="M51" s="85">
        <f t="shared" si="3"/>
        <v>1362.9492</v>
      </c>
      <c r="N51" s="84">
        <f t="shared" si="4"/>
        <v>863.1978</v>
      </c>
      <c r="O51" s="87" t="s">
        <v>127</v>
      </c>
    </row>
    <row r="52" s="4" customFormat="1" ht="27" customHeight="1" spans="1:15">
      <c r="A52" s="20">
        <f t="shared" si="8"/>
        <v>48</v>
      </c>
      <c r="B52" s="27" t="s">
        <v>238</v>
      </c>
      <c r="C52" s="27" t="s">
        <v>239</v>
      </c>
      <c r="D52" s="28" t="s">
        <v>240</v>
      </c>
      <c r="E52" s="27" t="s">
        <v>20</v>
      </c>
      <c r="F52" s="27" t="s">
        <v>241</v>
      </c>
      <c r="G52" s="25" t="s">
        <v>242</v>
      </c>
      <c r="H52" s="49">
        <f>24.75+18.86</f>
        <v>43.61</v>
      </c>
      <c r="I52" s="82">
        <v>31</v>
      </c>
      <c r="J52" s="83">
        <v>33.33</v>
      </c>
      <c r="K52" s="84">
        <f t="shared" si="1"/>
        <v>2392.8807</v>
      </c>
      <c r="L52" s="85">
        <f t="shared" si="2"/>
        <v>2892.6321</v>
      </c>
      <c r="M52" s="85">
        <f t="shared" si="3"/>
        <v>2925.9621</v>
      </c>
      <c r="N52" s="84">
        <f t="shared" si="4"/>
        <v>2426.2107</v>
      </c>
      <c r="O52" s="87"/>
    </row>
    <row r="53" s="5" customFormat="1" ht="27" customHeight="1" spans="1:16">
      <c r="A53" s="50" t="s">
        <v>243</v>
      </c>
      <c r="B53" s="51"/>
      <c r="C53" s="51"/>
      <c r="D53" s="51"/>
      <c r="E53" s="51"/>
      <c r="F53" s="52"/>
      <c r="G53" s="51"/>
      <c r="H53" s="53">
        <f>SUM(H5:H52)</f>
        <v>1409.27</v>
      </c>
      <c r="I53" s="89"/>
      <c r="J53" s="53">
        <f>SUM(J5:J52)</f>
        <v>1486.95</v>
      </c>
      <c r="K53" s="53">
        <f>SUM(K5:K52)</f>
        <v>70272.0444</v>
      </c>
      <c r="L53" s="90">
        <f>SUM(L5:L52)</f>
        <v>94260.1116</v>
      </c>
      <c r="M53" s="90">
        <f>SUM(M5:M52)</f>
        <v>95747.0616</v>
      </c>
      <c r="N53" s="53">
        <f>SUM(N5:N52)</f>
        <v>71758.9944</v>
      </c>
      <c r="O53" s="91"/>
      <c r="P53" s="92">
        <f>SUM(N5:N52)</f>
        <v>71758.9944</v>
      </c>
    </row>
    <row r="54" s="4" customFormat="1" ht="27" customHeight="1" spans="1:15">
      <c r="A54" s="54">
        <v>1</v>
      </c>
      <c r="B54" s="55"/>
      <c r="C54" s="56"/>
      <c r="D54" s="57" t="s">
        <v>244</v>
      </c>
      <c r="E54" s="54"/>
      <c r="F54" s="58"/>
      <c r="G54" s="59" t="s">
        <v>245</v>
      </c>
      <c r="H54" s="60">
        <v>25.06</v>
      </c>
      <c r="I54" s="62">
        <v>31</v>
      </c>
      <c r="J54" s="93"/>
      <c r="K54" s="84"/>
      <c r="L54" s="84"/>
      <c r="M54" s="84"/>
      <c r="N54" s="84">
        <f>H54*I54*1.77</f>
        <v>1375.0422</v>
      </c>
      <c r="O54" s="88"/>
    </row>
    <row r="55" s="4" customFormat="1" ht="27" customHeight="1" spans="1:15">
      <c r="A55" s="54">
        <v>3</v>
      </c>
      <c r="B55" s="55"/>
      <c r="C55" s="56"/>
      <c r="D55" s="57" t="s">
        <v>246</v>
      </c>
      <c r="E55" s="54"/>
      <c r="F55" s="58"/>
      <c r="G55" s="59" t="s">
        <v>245</v>
      </c>
      <c r="H55" s="60">
        <v>25.28</v>
      </c>
      <c r="I55" s="62">
        <v>31</v>
      </c>
      <c r="J55" s="93"/>
      <c r="K55" s="84"/>
      <c r="L55" s="84"/>
      <c r="M55" s="84"/>
      <c r="N55" s="84">
        <f t="shared" ref="N55:N67" si="9">H55*I55*1.77</f>
        <v>1387.1136</v>
      </c>
      <c r="O55" s="88"/>
    </row>
    <row r="56" s="4" customFormat="1" ht="27" customHeight="1" spans="1:15">
      <c r="A56" s="54">
        <v>4</v>
      </c>
      <c r="B56" s="55"/>
      <c r="C56" s="56"/>
      <c r="D56" s="57" t="s">
        <v>247</v>
      </c>
      <c r="E56" s="54"/>
      <c r="F56" s="58"/>
      <c r="G56" s="59" t="s">
        <v>245</v>
      </c>
      <c r="H56" s="60">
        <v>7.44</v>
      </c>
      <c r="I56" s="62">
        <v>31</v>
      </c>
      <c r="J56" s="93"/>
      <c r="K56" s="84"/>
      <c r="L56" s="84"/>
      <c r="M56" s="84"/>
      <c r="N56" s="84">
        <f t="shared" si="9"/>
        <v>408.2328</v>
      </c>
      <c r="O56" s="88"/>
    </row>
    <row r="57" s="4" customFormat="1" ht="27" customHeight="1" spans="1:15">
      <c r="A57" s="54">
        <v>5</v>
      </c>
      <c r="B57" s="55"/>
      <c r="C57" s="56"/>
      <c r="D57" s="57" t="s">
        <v>248</v>
      </c>
      <c r="E57" s="54"/>
      <c r="F57" s="58"/>
      <c r="G57" s="59" t="s">
        <v>245</v>
      </c>
      <c r="H57" s="60">
        <v>25.06</v>
      </c>
      <c r="I57" s="62">
        <v>31</v>
      </c>
      <c r="J57" s="93"/>
      <c r="K57" s="84"/>
      <c r="L57" s="84"/>
      <c r="M57" s="84"/>
      <c r="N57" s="84">
        <f t="shared" si="9"/>
        <v>1375.0422</v>
      </c>
      <c r="O57" s="88"/>
    </row>
    <row r="58" s="4" customFormat="1" ht="27" customHeight="1" spans="1:15">
      <c r="A58" s="54">
        <v>2</v>
      </c>
      <c r="B58" s="55"/>
      <c r="C58" s="56" t="s">
        <v>249</v>
      </c>
      <c r="D58" s="61" t="s">
        <v>250</v>
      </c>
      <c r="E58" s="62"/>
      <c r="F58" s="63"/>
      <c r="G58" s="59" t="s">
        <v>245</v>
      </c>
      <c r="H58" s="64">
        <v>25.06</v>
      </c>
      <c r="I58" s="62">
        <v>31</v>
      </c>
      <c r="J58" s="93"/>
      <c r="K58" s="84"/>
      <c r="L58" s="84"/>
      <c r="M58" s="84"/>
      <c r="N58" s="84">
        <f t="shared" si="9"/>
        <v>1375.0422</v>
      </c>
      <c r="O58" s="88"/>
    </row>
    <row r="59" s="4" customFormat="1" ht="27" customHeight="1" spans="1:15">
      <c r="A59" s="54">
        <v>2</v>
      </c>
      <c r="B59" s="55"/>
      <c r="C59" s="56"/>
      <c r="D59" s="57" t="s">
        <v>251</v>
      </c>
      <c r="E59" s="54"/>
      <c r="F59" s="58"/>
      <c r="G59" s="59" t="s">
        <v>245</v>
      </c>
      <c r="H59" s="60">
        <v>25.06</v>
      </c>
      <c r="I59" s="62">
        <v>31</v>
      </c>
      <c r="J59" s="93"/>
      <c r="K59" s="84"/>
      <c r="L59" s="84"/>
      <c r="M59" s="84"/>
      <c r="N59" s="84">
        <f t="shared" si="9"/>
        <v>1375.0422</v>
      </c>
      <c r="O59" s="88"/>
    </row>
    <row r="60" s="4" customFormat="1" ht="27" customHeight="1" spans="1:15">
      <c r="A60" s="54">
        <v>7</v>
      </c>
      <c r="B60" s="55"/>
      <c r="C60" s="56"/>
      <c r="D60" s="57" t="s">
        <v>252</v>
      </c>
      <c r="E60" s="54"/>
      <c r="F60" s="58"/>
      <c r="G60" s="59" t="s">
        <v>245</v>
      </c>
      <c r="H60" s="60">
        <v>64.94</v>
      </c>
      <c r="I60" s="62">
        <v>31</v>
      </c>
      <c r="J60" s="93"/>
      <c r="K60" s="84"/>
      <c r="L60" s="84"/>
      <c r="M60" s="84"/>
      <c r="N60" s="84">
        <f t="shared" si="9"/>
        <v>3563.2578</v>
      </c>
      <c r="O60" s="88"/>
    </row>
    <row r="61" s="4" customFormat="1" ht="27" customHeight="1" spans="1:15">
      <c r="A61" s="54">
        <v>8</v>
      </c>
      <c r="B61" s="55"/>
      <c r="C61" s="56"/>
      <c r="D61" s="57" t="s">
        <v>253</v>
      </c>
      <c r="E61" s="54"/>
      <c r="F61" s="58"/>
      <c r="G61" s="59" t="s">
        <v>245</v>
      </c>
      <c r="H61" s="60">
        <v>30.88</v>
      </c>
      <c r="I61" s="62">
        <v>31</v>
      </c>
      <c r="J61" s="93"/>
      <c r="K61" s="84"/>
      <c r="L61" s="84"/>
      <c r="M61" s="84"/>
      <c r="N61" s="84">
        <f t="shared" si="9"/>
        <v>1694.3856</v>
      </c>
      <c r="O61" s="88"/>
    </row>
    <row r="62" s="4" customFormat="1" ht="27" customHeight="1" spans="1:15">
      <c r="A62" s="54">
        <v>9</v>
      </c>
      <c r="B62" s="55"/>
      <c r="C62" s="56"/>
      <c r="D62" s="57" t="s">
        <v>254</v>
      </c>
      <c r="E62" s="54"/>
      <c r="F62" s="58"/>
      <c r="G62" s="59" t="s">
        <v>245</v>
      </c>
      <c r="H62" s="60">
        <v>25.13</v>
      </c>
      <c r="I62" s="62">
        <v>31</v>
      </c>
      <c r="J62" s="93"/>
      <c r="K62" s="84"/>
      <c r="L62" s="84"/>
      <c r="M62" s="84"/>
      <c r="N62" s="84">
        <f t="shared" si="9"/>
        <v>1378.8831</v>
      </c>
      <c r="O62" s="88"/>
    </row>
    <row r="63" s="4" customFormat="1" ht="27" customHeight="1" spans="1:15">
      <c r="A63" s="54">
        <v>10</v>
      </c>
      <c r="B63" s="55"/>
      <c r="C63" s="56"/>
      <c r="D63" s="57" t="s">
        <v>255</v>
      </c>
      <c r="E63" s="54"/>
      <c r="F63" s="58"/>
      <c r="G63" s="59" t="s">
        <v>245</v>
      </c>
      <c r="H63" s="60">
        <v>25.06</v>
      </c>
      <c r="I63" s="62">
        <v>31</v>
      </c>
      <c r="J63" s="93"/>
      <c r="K63" s="84"/>
      <c r="L63" s="84"/>
      <c r="M63" s="84"/>
      <c r="N63" s="84">
        <f t="shared" si="9"/>
        <v>1375.0422</v>
      </c>
      <c r="O63" s="88"/>
    </row>
    <row r="64" s="4" customFormat="1" ht="27" customHeight="1" spans="1:15">
      <c r="A64" s="54">
        <v>11</v>
      </c>
      <c r="B64" s="55"/>
      <c r="C64" s="56"/>
      <c r="D64" s="57" t="s">
        <v>255</v>
      </c>
      <c r="E64" s="54"/>
      <c r="F64" s="58"/>
      <c r="G64" s="59" t="s">
        <v>245</v>
      </c>
      <c r="H64" s="60">
        <v>25.06</v>
      </c>
      <c r="I64" s="62">
        <v>31</v>
      </c>
      <c r="J64" s="93"/>
      <c r="K64" s="84"/>
      <c r="L64" s="84"/>
      <c r="M64" s="84"/>
      <c r="N64" s="84">
        <f t="shared" si="9"/>
        <v>1375.0422</v>
      </c>
      <c r="O64" s="88"/>
    </row>
    <row r="65" s="4" customFormat="1" ht="27" customHeight="1" spans="1:15">
      <c r="A65" s="54">
        <v>12</v>
      </c>
      <c r="B65" s="55"/>
      <c r="C65" s="56"/>
      <c r="D65" s="61" t="s">
        <v>256</v>
      </c>
      <c r="E65" s="54"/>
      <c r="F65" s="58"/>
      <c r="G65" s="59" t="s">
        <v>245</v>
      </c>
      <c r="H65" s="60">
        <v>25.06</v>
      </c>
      <c r="I65" s="62">
        <v>31</v>
      </c>
      <c r="J65" s="93"/>
      <c r="K65" s="84"/>
      <c r="L65" s="84"/>
      <c r="M65" s="84"/>
      <c r="N65" s="84">
        <f t="shared" si="9"/>
        <v>1375.0422</v>
      </c>
      <c r="O65" s="88"/>
    </row>
    <row r="66" s="4" customFormat="1" ht="27" customHeight="1" spans="1:15">
      <c r="A66" s="54">
        <v>13</v>
      </c>
      <c r="B66" s="55"/>
      <c r="C66" s="56"/>
      <c r="D66" s="57" t="s">
        <v>257</v>
      </c>
      <c r="E66" s="54"/>
      <c r="F66" s="58"/>
      <c r="G66" s="59" t="s">
        <v>245</v>
      </c>
      <c r="H66" s="60">
        <v>25.06</v>
      </c>
      <c r="I66" s="62">
        <v>31</v>
      </c>
      <c r="J66" s="93"/>
      <c r="K66" s="84"/>
      <c r="L66" s="84"/>
      <c r="M66" s="84"/>
      <c r="N66" s="84">
        <f t="shared" si="9"/>
        <v>1375.0422</v>
      </c>
      <c r="O66" s="88"/>
    </row>
    <row r="67" s="4" customFormat="1" ht="27" customHeight="1" spans="1:15">
      <c r="A67" s="94">
        <v>14</v>
      </c>
      <c r="B67" s="55"/>
      <c r="C67" s="56"/>
      <c r="D67" s="95" t="s">
        <v>258</v>
      </c>
      <c r="E67" s="94"/>
      <c r="F67" s="96"/>
      <c r="G67" s="97" t="s">
        <v>245</v>
      </c>
      <c r="H67" s="60">
        <v>83.03</v>
      </c>
      <c r="I67" s="62">
        <v>31</v>
      </c>
      <c r="J67" s="93"/>
      <c r="K67" s="84"/>
      <c r="L67" s="84"/>
      <c r="M67" s="84"/>
      <c r="N67" s="84">
        <f t="shared" si="9"/>
        <v>4555.8561</v>
      </c>
      <c r="O67" s="88"/>
    </row>
    <row r="68" s="5" customFormat="1" ht="27" customHeight="1" spans="1:15">
      <c r="A68" s="98" t="s">
        <v>243</v>
      </c>
      <c r="B68" s="98"/>
      <c r="C68" s="98"/>
      <c r="D68" s="98"/>
      <c r="E68" s="98"/>
      <c r="F68" s="98"/>
      <c r="G68" s="98"/>
      <c r="H68" s="53">
        <f>SUM(H54:H67)</f>
        <v>437.18</v>
      </c>
      <c r="I68" s="107"/>
      <c r="J68" s="108"/>
      <c r="K68" s="109"/>
      <c r="L68" s="109"/>
      <c r="M68" s="109"/>
      <c r="N68" s="110">
        <f>SUM(N54:N67)</f>
        <v>23988.0666</v>
      </c>
      <c r="O68" s="91"/>
    </row>
    <row r="69" s="5" customFormat="1" ht="37" customHeight="1" spans="1:15">
      <c r="A69" s="99"/>
      <c r="B69" s="100"/>
      <c r="C69" s="100"/>
      <c r="D69" s="101" t="s">
        <v>259</v>
      </c>
      <c r="E69" s="102">
        <f>H53</f>
        <v>1409.27</v>
      </c>
      <c r="F69" s="102"/>
      <c r="G69" s="103" t="s">
        <v>260</v>
      </c>
      <c r="H69" s="104">
        <f>K53</f>
        <v>70272.0444</v>
      </c>
      <c r="I69" s="111" t="s">
        <v>261</v>
      </c>
      <c r="J69" s="112"/>
      <c r="K69" s="112"/>
      <c r="L69" s="113"/>
      <c r="M69" s="113"/>
      <c r="N69" s="114"/>
      <c r="O69" s="115">
        <f>J53</f>
        <v>1486.95</v>
      </c>
    </row>
    <row r="70" s="5" customFormat="1" ht="37" customHeight="1" spans="1:15">
      <c r="A70" s="99" t="s">
        <v>262</v>
      </c>
      <c r="B70" s="100"/>
      <c r="C70" s="100"/>
      <c r="D70" s="101" t="s">
        <v>263</v>
      </c>
      <c r="E70" s="102">
        <f>H68</f>
        <v>437.18</v>
      </c>
      <c r="F70" s="102"/>
      <c r="G70" s="103" t="s">
        <v>264</v>
      </c>
      <c r="H70" s="105">
        <f>E70*1.77*31</f>
        <v>23988.0666</v>
      </c>
      <c r="I70" s="116" t="s">
        <v>265</v>
      </c>
      <c r="J70" s="117"/>
      <c r="K70" s="117"/>
      <c r="L70" s="118"/>
      <c r="M70" s="118"/>
      <c r="N70" s="119"/>
      <c r="O70" s="120">
        <f>N53+H70</f>
        <v>95747.061</v>
      </c>
    </row>
    <row r="71" ht="22" customHeight="1" spans="15:15">
      <c r="O71" s="4" t="s">
        <v>266</v>
      </c>
    </row>
    <row r="72" ht="22" customHeight="1"/>
    <row r="73" ht="22" customHeight="1" spans="8:9">
      <c r="H73" s="106"/>
      <c r="I73" s="106"/>
    </row>
    <row r="74" ht="22" customHeight="1"/>
    <row r="75" ht="22" customHeight="1"/>
  </sheetData>
  <autoFilter xmlns:etc="http://www.wps.cn/officeDocument/2017/etCustomData" ref="A4:S71" etc:filterBottomFollowUsedRange="0">
    <extLst/>
  </autoFilter>
  <mergeCells count="20">
    <mergeCell ref="A1:O1"/>
    <mergeCell ref="A68:G68"/>
    <mergeCell ref="I68:K68"/>
    <mergeCell ref="I69:N69"/>
    <mergeCell ref="I70:N70"/>
    <mergeCell ref="H73:I7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2:L4"/>
    <mergeCell ref="M2:M4"/>
    <mergeCell ref="N2:N4"/>
    <mergeCell ref="O2:O4"/>
    <mergeCell ref="J2:K3"/>
  </mergeCells>
  <conditionalFormatting sqref="B6">
    <cfRule type="duplicateValues" dxfId="0" priority="21"/>
  </conditionalFormatting>
  <conditionalFormatting sqref="B7">
    <cfRule type="duplicateValues" dxfId="0" priority="10"/>
  </conditionalFormatting>
  <conditionalFormatting sqref="B8">
    <cfRule type="duplicateValues" dxfId="0" priority="9"/>
  </conditionalFormatting>
  <conditionalFormatting sqref="B10">
    <cfRule type="duplicateValues" dxfId="0" priority="16"/>
  </conditionalFormatting>
  <conditionalFormatting sqref="B11">
    <cfRule type="duplicateValues" dxfId="0" priority="8"/>
  </conditionalFormatting>
  <conditionalFormatting sqref="B13">
    <cfRule type="duplicateValues" dxfId="0" priority="7"/>
  </conditionalFormatting>
  <conditionalFormatting sqref="B16">
    <cfRule type="duplicateValues" dxfId="0" priority="20"/>
  </conditionalFormatting>
  <conditionalFormatting sqref="B17">
    <cfRule type="duplicateValues" dxfId="0" priority="19"/>
  </conditionalFormatting>
  <conditionalFormatting sqref="B18">
    <cfRule type="duplicateValues" dxfId="0" priority="5"/>
  </conditionalFormatting>
  <conditionalFormatting sqref="B19">
    <cfRule type="duplicateValues" dxfId="0" priority="18"/>
  </conditionalFormatting>
  <conditionalFormatting sqref="B20">
    <cfRule type="duplicateValues" dxfId="0" priority="2"/>
  </conditionalFormatting>
  <conditionalFormatting sqref="B28">
    <cfRule type="duplicateValues" dxfId="0" priority="15"/>
  </conditionalFormatting>
  <conditionalFormatting sqref="B48">
    <cfRule type="duplicateValues" dxfId="0" priority="13"/>
  </conditionalFormatting>
  <conditionalFormatting sqref="B14:B15">
    <cfRule type="duplicateValues" dxfId="0" priority="3"/>
  </conditionalFormatting>
  <conditionalFormatting sqref="B22:B24">
    <cfRule type="duplicateValues" dxfId="0" priority="6"/>
  </conditionalFormatting>
  <conditionalFormatting sqref="B25:B26">
    <cfRule type="duplicateValues" dxfId="0" priority="14"/>
  </conditionalFormatting>
  <conditionalFormatting sqref="B29:B32">
    <cfRule type="duplicateValues" dxfId="0" priority="4"/>
  </conditionalFormatting>
  <conditionalFormatting sqref="B33:B34">
    <cfRule type="duplicateValues" dxfId="0" priority="11"/>
  </conditionalFormatting>
  <conditionalFormatting sqref="B35:B40">
    <cfRule type="duplicateValues" dxfId="0" priority="12"/>
  </conditionalFormatting>
  <conditionalFormatting sqref="B41:B43">
    <cfRule type="duplicateValues" dxfId="0" priority="1"/>
  </conditionalFormatting>
  <conditionalFormatting sqref="B44:B45">
    <cfRule type="duplicateValues" dxfId="0" priority="17"/>
  </conditionalFormatting>
  <conditionalFormatting sqref="B21 B9 B27 B49:B52 B46:B47">
    <cfRule type="duplicateValues" dxfId="0" priority="22"/>
  </conditionalFormatting>
  <pageMargins left="0.511805555555556" right="0.472222222222222" top="0.432638888888889" bottom="0.472222222222222" header="0.314583333333333" footer="0.275"/>
  <pageSetup paperSize="9" scale="7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25年1月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思念</cp:lastModifiedBy>
  <dcterms:created xsi:type="dcterms:W3CDTF">2024-02-28T01:50:00Z</dcterms:created>
  <dcterms:modified xsi:type="dcterms:W3CDTF">2025-07-31T03:01:59Z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B7935805A8B84E2AB01252BCB356C253_13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