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activeTab="4"/>
  </bookViews>
  <sheets>
    <sheet name="2023年 10月" sheetId="4" r:id="rId1"/>
    <sheet name="2023年 11月 " sheetId="7" r:id="rId2"/>
    <sheet name="2023年 12月" sheetId="6" r:id="rId3"/>
    <sheet name="2024年9月" sheetId="8" r:id="rId4"/>
    <sheet name="2024年10月" sheetId="9" r:id="rId5"/>
  </sheets>
  <definedNames>
    <definedName name="_xlnm._FilterDatabase" localSheetId="0" hidden="1">'2023年 10月'!$A$2:$M$88</definedName>
    <definedName name="_xlnm._FilterDatabase" localSheetId="1" hidden="1">'2023年 11月 '!$A$2:$O$92</definedName>
    <definedName name="_xlnm._FilterDatabase" localSheetId="2" hidden="1">'2023年 12月'!$A$2:$M$90</definedName>
    <definedName name="_xlnm.Print_Titles" localSheetId="1">'2023年 11月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<sst xmlns="http://schemas.openxmlformats.org/spreadsheetml/2006/main" count="2026" uniqueCount="471">
  <si>
    <r>
      <rPr>
        <b/>
        <u/>
        <sz val="16"/>
        <color theme="1"/>
        <rFont val="仿宋"/>
        <charset val="134"/>
      </rPr>
      <t xml:space="preserve">   沧县众合     </t>
    </r>
    <r>
      <rPr>
        <b/>
        <sz val="16"/>
        <color theme="1"/>
        <rFont val="仿宋"/>
        <charset val="134"/>
      </rPr>
      <t>创业孵化基地</t>
    </r>
    <r>
      <rPr>
        <b/>
        <u/>
        <sz val="16"/>
        <color theme="1"/>
        <rFont val="仿宋"/>
        <charset val="134"/>
      </rPr>
      <t xml:space="preserve">  2023  </t>
    </r>
    <r>
      <rPr>
        <b/>
        <sz val="16"/>
        <color theme="1"/>
        <rFont val="仿宋"/>
        <charset val="134"/>
      </rPr>
      <t>年</t>
    </r>
    <r>
      <rPr>
        <b/>
        <u/>
        <sz val="16"/>
        <color theme="1"/>
        <rFont val="仿宋"/>
        <charset val="134"/>
      </rPr>
      <t xml:space="preserve">  10 </t>
    </r>
    <r>
      <rPr>
        <b/>
        <sz val="16"/>
        <color theme="1"/>
        <rFont val="仿宋"/>
        <charset val="134"/>
      </rPr>
      <t>月补贴人员花名册</t>
    </r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</si>
  <si>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</si>
  <si>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</si>
  <si>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</si>
  <si>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</si>
  <si>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</si>
  <si>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</si>
  <si>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</si>
  <si>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</si>
  <si>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</si>
  <si>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房租补贴</t>
  </si>
  <si>
    <t>水电补贴</t>
  </si>
  <si>
    <t>补贴合计</t>
  </si>
  <si>
    <t>联系电话</t>
  </si>
  <si>
    <t>陈微微</t>
  </si>
  <si>
    <t>沧县鸿程酒业经营部</t>
  </si>
  <si>
    <t>1-201</t>
  </si>
  <si>
    <t>女</t>
  </si>
  <si>
    <t>130903197911121225</t>
  </si>
  <si>
    <t>2021.04.01-2024.03.29</t>
  </si>
  <si>
    <t>苏贵巧</t>
  </si>
  <si>
    <t>沧县优享家家政服务中心</t>
  </si>
  <si>
    <t>1-202</t>
  </si>
  <si>
    <t>130921199610185649</t>
  </si>
  <si>
    <t>2023.07.16-2026.07.15</t>
  </si>
  <si>
    <t>18733018428/13111781379</t>
  </si>
  <si>
    <t>齐臣臣</t>
  </si>
  <si>
    <t>沧州爱满沧家政服务有限公司</t>
  </si>
  <si>
    <t>1-203</t>
  </si>
  <si>
    <t>130921199510314829</t>
  </si>
  <si>
    <t>2023.03.16-2026.03.15</t>
  </si>
  <si>
    <t>田国军</t>
  </si>
  <si>
    <t>沧县康贝盈日用品经营部</t>
  </si>
  <si>
    <t>1-301</t>
  </si>
  <si>
    <t>男</t>
  </si>
  <si>
    <t>13090419700113033X</t>
  </si>
  <si>
    <t>2023.05.08-2026.05.07</t>
  </si>
  <si>
    <t>刘燕</t>
  </si>
  <si>
    <t>沧县妍茜化妆品店</t>
  </si>
  <si>
    <t>1-302</t>
  </si>
  <si>
    <t>130921198510282244</t>
  </si>
  <si>
    <t>2023.05.17-2026.05.16</t>
  </si>
  <si>
    <t>庞文朋</t>
  </si>
  <si>
    <t>沧州文途旅游服务有限公司</t>
  </si>
  <si>
    <t>1-303</t>
  </si>
  <si>
    <t>130921198110252011</t>
  </si>
  <si>
    <t>2023.05.24-2026.05.23</t>
  </si>
  <si>
    <t>王勇</t>
  </si>
  <si>
    <t>沧州大溪商贸有限公司</t>
  </si>
  <si>
    <t>1-304</t>
  </si>
  <si>
    <t>130904197902230311</t>
  </si>
  <si>
    <t>2023.02.26-2026.02.25</t>
  </si>
  <si>
    <t>冷树超</t>
  </si>
  <si>
    <t>沧州管好家会记服务有限公司</t>
  </si>
  <si>
    <t>1-305</t>
  </si>
  <si>
    <t>130921199111174013</t>
  </si>
  <si>
    <t>2021.11.01-2024.10.31</t>
  </si>
  <si>
    <t>高艳琴</t>
  </si>
  <si>
    <t>沧州玖屹环境科技有限公司</t>
  </si>
  <si>
    <t>1-306</t>
  </si>
  <si>
    <t>130984199011052428</t>
  </si>
  <si>
    <t>2023.04.01-2026.03.31</t>
  </si>
  <si>
    <t>吴赛男</t>
  </si>
  <si>
    <t>沧州伊盛合环保科技有限公司</t>
  </si>
  <si>
    <t>1-308</t>
  </si>
  <si>
    <t>130223198706262928</t>
  </si>
  <si>
    <t>2022.10.01-2025.09.30</t>
  </si>
  <si>
    <t>王晓雨</t>
  </si>
  <si>
    <t>沧县卓美饰品商行</t>
  </si>
  <si>
    <t>1-309</t>
  </si>
  <si>
    <t>130921198702192227</t>
  </si>
  <si>
    <t>2023.05.07-2026.05.06</t>
  </si>
  <si>
    <t>王鑫</t>
  </si>
  <si>
    <t>沧州腾晖钢铁有限公司</t>
  </si>
  <si>
    <t>1-310</t>
  </si>
  <si>
    <t>130902199111203225</t>
  </si>
  <si>
    <t>2023.01.15-2026.01.14</t>
  </si>
  <si>
    <t>马巧生</t>
  </si>
  <si>
    <t>沧县金猫办公设备维修中心</t>
  </si>
  <si>
    <t>1-311</t>
  </si>
  <si>
    <t>130921197709194044</t>
  </si>
  <si>
    <t>2021.08.01-2024.07.31</t>
  </si>
  <si>
    <t>李福奎</t>
  </si>
  <si>
    <t>沧县温居室内装饰设计中心</t>
  </si>
  <si>
    <t>1-312</t>
  </si>
  <si>
    <t>130981198803212414</t>
  </si>
  <si>
    <t>2023.05.25-2023.05.24</t>
  </si>
  <si>
    <t>石 亮</t>
  </si>
  <si>
    <t>沧县启文办公用品销售中心</t>
  </si>
  <si>
    <t>1-313</t>
  </si>
  <si>
    <t>130921199010010837</t>
  </si>
  <si>
    <t>郑立秋</t>
  </si>
  <si>
    <t>沧县春创建材销售中心</t>
  </si>
  <si>
    <t>1-314</t>
  </si>
  <si>
    <t>130925198406215610</t>
  </si>
  <si>
    <t>魏英英</t>
  </si>
  <si>
    <t>沧县兰姐广告设计中心</t>
  </si>
  <si>
    <t>1-316</t>
  </si>
  <si>
    <t>130925198206075625</t>
  </si>
  <si>
    <t>宋清松</t>
  </si>
  <si>
    <t>沧县星蓝信息科技有限公司</t>
  </si>
  <si>
    <t>1-317</t>
  </si>
  <si>
    <t>13092119790404421X</t>
  </si>
  <si>
    <t>于鹏程</t>
  </si>
  <si>
    <t>沧县聚鹏建筑装饰设计中心</t>
  </si>
  <si>
    <t>1-318</t>
  </si>
  <si>
    <t>130921199103162610</t>
  </si>
  <si>
    <t>刘芳</t>
  </si>
  <si>
    <t>河北中矩钢铁贸易有限公司</t>
  </si>
  <si>
    <t>1-319</t>
  </si>
  <si>
    <t>130925198812295628</t>
  </si>
  <si>
    <t>2023.06.19-2023.06.12</t>
  </si>
  <si>
    <t>张西亮</t>
  </si>
  <si>
    <t>沧县新亮光伏设备安装中心</t>
  </si>
  <si>
    <t>1-320</t>
  </si>
  <si>
    <t>130921198309255033</t>
  </si>
  <si>
    <t>秦耀洋</t>
  </si>
  <si>
    <t>沧县日创办公用品经营部</t>
  </si>
  <si>
    <t>1-322</t>
  </si>
  <si>
    <t>13092219900308165X</t>
  </si>
  <si>
    <t>2021.07.01-2024.06.30</t>
  </si>
  <si>
    <t>金红领</t>
  </si>
  <si>
    <t>沧县福恩保健品经营部</t>
  </si>
  <si>
    <t>1-323</t>
  </si>
  <si>
    <t>13098119800705382X</t>
  </si>
  <si>
    <t>2021.05.01-2024.04.30</t>
  </si>
  <si>
    <t>王丽民</t>
  </si>
  <si>
    <t>沧县信胜信息技术咨询部</t>
  </si>
  <si>
    <t>1-401</t>
  </si>
  <si>
    <t>132923198106280014</t>
  </si>
  <si>
    <t>2021.06.01-2024.05.31</t>
  </si>
  <si>
    <t>张佳文</t>
  </si>
  <si>
    <t>沧县家悦家政服务中心</t>
  </si>
  <si>
    <t>1-403</t>
  </si>
  <si>
    <t>130903200212211541</t>
  </si>
  <si>
    <t>赵胜</t>
  </si>
  <si>
    <t>沧县霞光家政服务中心</t>
  </si>
  <si>
    <t>1-404</t>
  </si>
  <si>
    <t>130921199101132215</t>
  </si>
  <si>
    <t>孙月</t>
  </si>
  <si>
    <t>沧州佰度网络科技有限公司</t>
  </si>
  <si>
    <t>1-407</t>
  </si>
  <si>
    <t>130922199301086811</t>
  </si>
  <si>
    <t>2023.05.26-2026.05.25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</si>
  <si>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</si>
  <si>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</si>
  <si>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</si>
  <si>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</si>
  <si>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</si>
  <si>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</si>
  <si>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</si>
  <si>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</si>
  <si>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</si>
  <si>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</si>
  <si>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</si>
  <si>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</si>
  <si>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</si>
  <si>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王学明</t>
  </si>
  <si>
    <t>沧县中玺电子产品销售中心</t>
  </si>
  <si>
    <t>1-412</t>
  </si>
  <si>
    <t>130922198204102037</t>
  </si>
  <si>
    <t>2021.04.01-2024.03.31</t>
  </si>
  <si>
    <t>周如金</t>
  </si>
  <si>
    <t>沧州美琳房地产中介服务有限公司</t>
  </si>
  <si>
    <t>1-413</t>
  </si>
  <si>
    <t>130921198111093016</t>
  </si>
  <si>
    <t>张园园</t>
  </si>
  <si>
    <t>沧县智昊电子产品销售中心</t>
  </si>
  <si>
    <t>1-415</t>
  </si>
  <si>
    <t>13092119770404061X</t>
  </si>
  <si>
    <t>2023.06.14-2026.06.13</t>
  </si>
  <si>
    <t>岳培利</t>
  </si>
  <si>
    <t>沧州浩庆汽车信息咨询服务有限公司</t>
  </si>
  <si>
    <t>1-416</t>
  </si>
  <si>
    <t>130921198109295655</t>
  </si>
  <si>
    <t>皮文军</t>
  </si>
  <si>
    <t>河北冀轩环保工程有限公司</t>
  </si>
  <si>
    <t>1-417</t>
  </si>
  <si>
    <t>130902197204080317</t>
  </si>
  <si>
    <t>吴玉茹</t>
  </si>
  <si>
    <t>沧州惠旺物业管理有限公司</t>
  </si>
  <si>
    <t>1-418</t>
  </si>
  <si>
    <t>130921198508063448</t>
  </si>
  <si>
    <t>2021.03.30-2024.06.30</t>
  </si>
  <si>
    <t>吕珊珊</t>
  </si>
  <si>
    <t>沧州沧渤汽车信息咨询服务有限公司</t>
  </si>
  <si>
    <t>1-419</t>
  </si>
  <si>
    <t>130902199008101546</t>
  </si>
  <si>
    <t>姚兆乾</t>
  </si>
  <si>
    <t>沧县影华文化传媒中心</t>
  </si>
  <si>
    <t>1-420</t>
  </si>
  <si>
    <t>130922198812196014</t>
  </si>
  <si>
    <t>2022.07.01-2025.06.30</t>
  </si>
  <si>
    <t>曹志辉</t>
  </si>
  <si>
    <t>沧州墨航电线电缆有限公司</t>
  </si>
  <si>
    <t>1-421</t>
  </si>
  <si>
    <t>130984198609212110</t>
  </si>
  <si>
    <t>2022.01.01-2024.12.31</t>
  </si>
  <si>
    <t>张洪敏</t>
  </si>
  <si>
    <t>沧县荣杰家政服务中心</t>
  </si>
  <si>
    <t>1-422</t>
  </si>
  <si>
    <t>13090419781018002X</t>
  </si>
  <si>
    <t>何静</t>
  </si>
  <si>
    <t>沧州童善贸易有限公司</t>
  </si>
  <si>
    <t>1-423</t>
  </si>
  <si>
    <t>130921198903035244</t>
  </si>
  <si>
    <t>王  芳</t>
  </si>
  <si>
    <t>沧县壮果日用品经营部</t>
  </si>
  <si>
    <t>2-101</t>
  </si>
  <si>
    <t>130921198205282248</t>
  </si>
  <si>
    <t>孙  博</t>
  </si>
  <si>
    <t>沧县海盛通办公用品销售中心</t>
  </si>
  <si>
    <t>2-102</t>
  </si>
  <si>
    <t>13293119771105001X</t>
  </si>
  <si>
    <t>高亚丽</t>
  </si>
  <si>
    <t>沧州尚企建筑工程有限公司</t>
  </si>
  <si>
    <t>2-103</t>
  </si>
  <si>
    <t>13092119930604522X</t>
  </si>
  <si>
    <t>韩子扬</t>
  </si>
  <si>
    <t>沧州新普商贸有限公司</t>
  </si>
  <si>
    <t>2-105</t>
  </si>
  <si>
    <t>130902200108111819</t>
  </si>
  <si>
    <t>2022.03.01-2025.02.28</t>
  </si>
  <si>
    <t>孙国东</t>
  </si>
  <si>
    <t>沧州炳鑫通信安装服务中心</t>
  </si>
  <si>
    <t>2-106</t>
  </si>
  <si>
    <t>130921197802231815</t>
  </si>
  <si>
    <t>2023.02.19-2026.02.18</t>
  </si>
  <si>
    <t>白增喜</t>
  </si>
  <si>
    <t>沧县振涛教育咨询服务中心</t>
  </si>
  <si>
    <t>2-107</t>
  </si>
  <si>
    <t>130904197202040613</t>
  </si>
  <si>
    <t>2023.07.21-2026.07.20</t>
  </si>
  <si>
    <t>杨运宁</t>
  </si>
  <si>
    <t>河北卫空信息技术有限公司</t>
  </si>
  <si>
    <t>2-110</t>
  </si>
  <si>
    <t>130929198208125759</t>
  </si>
  <si>
    <t>2023.02.22-2026.02.21</t>
  </si>
  <si>
    <t>张瑜</t>
  </si>
  <si>
    <t>沧州佑翔辰新能源科技有限公司</t>
  </si>
  <si>
    <t>2-201</t>
  </si>
  <si>
    <t>130903199003261520</t>
  </si>
  <si>
    <t>2022.05.01-2025.04.30</t>
  </si>
  <si>
    <t>纪俊兴</t>
  </si>
  <si>
    <t>沧州新沃电子科技有限公司</t>
  </si>
  <si>
    <t>2-204</t>
  </si>
  <si>
    <t>130921200405134610</t>
  </si>
  <si>
    <t>2023.05.11-2026.05.10</t>
  </si>
  <si>
    <t>张敏</t>
  </si>
  <si>
    <t>沧县晟博日用品销售中心</t>
  </si>
  <si>
    <t>2-210</t>
  </si>
  <si>
    <t>130902198410200329</t>
  </si>
  <si>
    <t>2023.01.12-2026.01.11</t>
  </si>
  <si>
    <t>杨仁峰</t>
  </si>
  <si>
    <t>沧州信拓信息科技有限公司</t>
  </si>
  <si>
    <t>2-211</t>
  </si>
  <si>
    <t>13090419730327091X</t>
  </si>
  <si>
    <t>2023.04.11-2026.04.10</t>
  </si>
  <si>
    <t>邢梅茹</t>
  </si>
  <si>
    <t>沧州胜辉体育发展有限公司</t>
  </si>
  <si>
    <t>2-212</t>
  </si>
  <si>
    <t>130927198808080029</t>
  </si>
  <si>
    <t>陈玉国</t>
  </si>
  <si>
    <t>沧州轩禹网络科技有限公司</t>
  </si>
  <si>
    <t>2-213</t>
  </si>
  <si>
    <t>130928198508120056</t>
  </si>
  <si>
    <t>赖鑫淼</t>
  </si>
  <si>
    <t>沧州矩佳电梯有限公司</t>
  </si>
  <si>
    <t>2-215</t>
  </si>
  <si>
    <t>130921200003043476</t>
  </si>
  <si>
    <t>2022.06.01-2025.05.31</t>
  </si>
  <si>
    <t>李俊霞</t>
  </si>
  <si>
    <t>沧县衣心衣意服装销售中心</t>
  </si>
  <si>
    <t>2-301</t>
  </si>
  <si>
    <t>130921198603100825</t>
  </si>
  <si>
    <t>2023.05.14-2026.05.13</t>
  </si>
  <si>
    <t>毕广存</t>
  </si>
  <si>
    <t>沧县岗存日用品经营部</t>
  </si>
  <si>
    <t>2-302</t>
  </si>
  <si>
    <t>372432197612101727</t>
  </si>
  <si>
    <t>潘彦杰</t>
  </si>
  <si>
    <t>沧县军昂办公用品经营部</t>
  </si>
  <si>
    <t>2-303</t>
  </si>
  <si>
    <t>130921198105103812</t>
  </si>
  <si>
    <t>2021.10.01-2024.09.30</t>
  </si>
  <si>
    <t>伯霙霙</t>
  </si>
  <si>
    <t>沧州智睿酒店管理有限公司</t>
  </si>
  <si>
    <t>2-304</t>
  </si>
  <si>
    <t>130904198211150624</t>
  </si>
  <si>
    <t>2021.09.01-2024.08.31</t>
  </si>
  <si>
    <t>马薇</t>
  </si>
  <si>
    <t>沧州星沐商贸有限公司</t>
  </si>
  <si>
    <t>2-305</t>
  </si>
  <si>
    <t>130984199012235429</t>
  </si>
  <si>
    <t>2023.09.22-2026.09.21</t>
  </si>
  <si>
    <t>李永起</t>
  </si>
  <si>
    <t>沧州富恒建筑工程有限公司</t>
  </si>
  <si>
    <t>2-306</t>
  </si>
  <si>
    <t>130921197004055239</t>
  </si>
  <si>
    <t>李增福</t>
  </si>
  <si>
    <t>沧州瀚森商贸有限公司</t>
  </si>
  <si>
    <t>2-307</t>
  </si>
  <si>
    <t>130921198503052037</t>
  </si>
  <si>
    <t>贾红蕊</t>
  </si>
  <si>
    <t>沧州御广房地产经纪有限公司</t>
  </si>
  <si>
    <t>2-309</t>
  </si>
  <si>
    <t>130981198202174467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</si>
  <si>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</si>
  <si>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</si>
  <si>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</si>
  <si>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</si>
  <si>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</si>
  <si>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</si>
  <si>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</si>
  <si>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</si>
  <si>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2022.09.01-2025.08.31</t>
  </si>
  <si>
    <t>董桂君</t>
  </si>
  <si>
    <t>沧县简凡服装销售中心</t>
  </si>
  <si>
    <t>2-313</t>
  </si>
  <si>
    <t>130983198212063026</t>
  </si>
  <si>
    <t>2023.01.11-2026.01.10</t>
  </si>
  <si>
    <t>孙桂平</t>
  </si>
  <si>
    <t>沧州市卓越服装销售中心</t>
  </si>
  <si>
    <t>2-314</t>
  </si>
  <si>
    <t>132927197909057028</t>
  </si>
  <si>
    <t>贾平平</t>
  </si>
  <si>
    <t>苗苗日用百货销售中心</t>
  </si>
  <si>
    <t>2-315</t>
  </si>
  <si>
    <t>130927198706011567</t>
  </si>
  <si>
    <t>2023.05.23-2026.05.22</t>
  </si>
  <si>
    <t>李占洪</t>
  </si>
  <si>
    <t>沧州境懋园林工程有限公司</t>
  </si>
  <si>
    <t>2-401</t>
  </si>
  <si>
    <t>130984196803160618</t>
  </si>
  <si>
    <t>赵勇华</t>
  </si>
  <si>
    <t>沧州思安客网络科技有限公司</t>
  </si>
  <si>
    <t>2-402</t>
  </si>
  <si>
    <t>130929200205024653</t>
  </si>
  <si>
    <t>2023.09.07-2026.09.06</t>
  </si>
  <si>
    <t>闫文文</t>
  </si>
  <si>
    <t>沧县艺兴艺术创作中心</t>
  </si>
  <si>
    <t>2-403</t>
  </si>
  <si>
    <t>132930198906303329</t>
  </si>
  <si>
    <t>2022.11.01-2025.10.30</t>
  </si>
  <si>
    <t>刘  伟</t>
  </si>
  <si>
    <t>沧州津发家房地产经纪有限公司</t>
  </si>
  <si>
    <t>2-404</t>
  </si>
  <si>
    <t>13092719931024481X</t>
  </si>
  <si>
    <t>张婷</t>
  </si>
  <si>
    <t>沧州众裕科技有限公司</t>
  </si>
  <si>
    <t>2-406</t>
  </si>
  <si>
    <t>130925198809207260</t>
  </si>
  <si>
    <t>王志亮</t>
  </si>
  <si>
    <t>沧县三个九信息技术服务中心</t>
  </si>
  <si>
    <t>2-407</t>
  </si>
  <si>
    <t>130927199110122754</t>
  </si>
  <si>
    <t>刘  阳</t>
  </si>
  <si>
    <t>沧县丰淼日用品经营部</t>
  </si>
  <si>
    <t>2-408</t>
  </si>
  <si>
    <t>130921198604175634</t>
  </si>
  <si>
    <t>2021.05.01-2024.06.30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</si>
  <si>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</si>
  <si>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</si>
  <si>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</si>
  <si>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</si>
  <si>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</si>
  <si>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</si>
  <si>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</si>
  <si>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130927199201024244</t>
  </si>
  <si>
    <t>贺清</t>
  </si>
  <si>
    <t>沧县嘉峰商贸中心</t>
  </si>
  <si>
    <t>2-413</t>
  </si>
  <si>
    <t>421281199903262925</t>
  </si>
  <si>
    <t>2023.02.15-2026.02.14</t>
  </si>
  <si>
    <t>房丽娜</t>
  </si>
  <si>
    <t>沧县沧衡教育咨询服务中心</t>
  </si>
  <si>
    <t>2-414</t>
  </si>
  <si>
    <t>131123198007010065</t>
  </si>
  <si>
    <t>合   计</t>
  </si>
  <si>
    <t>公服面积</t>
  </si>
  <si>
    <t>总   计</t>
  </si>
  <si>
    <t>备注：</t>
  </si>
  <si>
    <r>
      <rPr>
        <sz val="10"/>
        <color theme="1"/>
        <rFont val="宋体"/>
        <charset val="134"/>
        <scheme val="minor"/>
      </rPr>
      <t>309.19（公服面积）-64.89空房间的公服面积（1号楼：206、207、307、315、321、402、405、406、408、414、  2号楼：108（108 109合为一间）、111、205、206、208、209、214、308、312、405、409 ）=</t>
    </r>
    <r>
      <rPr>
        <sz val="10"/>
        <color rgb="FFFF0000"/>
        <rFont val="宋体"/>
        <charset val="134"/>
        <scheme val="minor"/>
      </rPr>
      <t>244.30</t>
    </r>
    <r>
      <rPr>
        <sz val="10"/>
        <color theme="1"/>
        <rFont val="宋体"/>
        <charset val="134"/>
        <scheme val="minor"/>
      </rPr>
      <t>（实际公服补贴面积）                                                                                                    实际公服补贴金额=244.3*1.77*31=13404.74-0（空房0天）=</t>
    </r>
    <r>
      <rPr>
        <sz val="10"/>
        <color rgb="FFFF0000"/>
        <rFont val="宋体"/>
        <charset val="134"/>
        <scheme val="minor"/>
      </rPr>
      <t>13404.74</t>
    </r>
  </si>
  <si>
    <r>
      <rPr>
        <b/>
        <u/>
        <sz val="16"/>
        <color theme="1"/>
        <rFont val="仿宋"/>
        <charset val="134"/>
      </rPr>
      <t xml:space="preserve">   沧县众合     </t>
    </r>
    <r>
      <rPr>
        <b/>
        <sz val="16"/>
        <color theme="1"/>
        <rFont val="仿宋"/>
        <charset val="134"/>
      </rPr>
      <t>创业孵化基地</t>
    </r>
    <r>
      <rPr>
        <b/>
        <u/>
        <sz val="16"/>
        <color theme="1"/>
        <rFont val="仿宋"/>
        <charset val="134"/>
      </rPr>
      <t xml:space="preserve">  2023  </t>
    </r>
    <r>
      <rPr>
        <b/>
        <sz val="16"/>
        <color theme="1"/>
        <rFont val="仿宋"/>
        <charset val="134"/>
      </rPr>
      <t>年</t>
    </r>
    <r>
      <rPr>
        <b/>
        <u/>
        <sz val="16"/>
        <color theme="1"/>
        <rFont val="仿宋"/>
        <charset val="134"/>
      </rPr>
      <t xml:space="preserve">  11 </t>
    </r>
    <r>
      <rPr>
        <b/>
        <sz val="16"/>
        <color theme="1"/>
        <rFont val="仿宋"/>
        <charset val="134"/>
      </rPr>
      <t>月补贴人员花名册</t>
    </r>
  </si>
  <si>
    <t>房租补贴（加公服）</t>
  </si>
  <si>
    <t>房租水电  合计</t>
  </si>
  <si>
    <t>2023.05.08-2023.11.14</t>
  </si>
  <si>
    <t>2021.06.01-2023.11.30</t>
  </si>
  <si>
    <t>2022.03.01-2023.11.16</t>
  </si>
  <si>
    <t>卞伟成</t>
  </si>
  <si>
    <t>沧州盛奕商贸有限公司</t>
  </si>
  <si>
    <t>130921200009261837</t>
  </si>
  <si>
    <t>2023.11.16-2026.11.15</t>
  </si>
  <si>
    <t>牛美丽</t>
  </si>
  <si>
    <t>沧县一禾多媒体传播中心</t>
  </si>
  <si>
    <t>2-208</t>
  </si>
  <si>
    <t>130922199512021620</t>
  </si>
  <si>
    <t>2021.04.01-2023.11.16</t>
  </si>
  <si>
    <t>刘爽</t>
  </si>
  <si>
    <t>沧州青云会计服务有限公司</t>
  </si>
  <si>
    <t>2-312</t>
  </si>
  <si>
    <t>130929198102133240</t>
  </si>
  <si>
    <t>2025年7月30日退多领补贴金额（牛美丽多领51.06元、刘爽多领50.94元）最终补贴129330.93元</t>
  </si>
  <si>
    <r>
      <rPr>
        <b/>
        <u/>
        <sz val="16"/>
        <color theme="1"/>
        <rFont val="仿宋"/>
        <charset val="134"/>
      </rPr>
      <t xml:space="preserve">   沧县众合     </t>
    </r>
    <r>
      <rPr>
        <b/>
        <sz val="16"/>
        <color theme="1"/>
        <rFont val="仿宋"/>
        <charset val="134"/>
      </rPr>
      <t>创业孵化基地</t>
    </r>
    <r>
      <rPr>
        <b/>
        <u/>
        <sz val="16"/>
        <color theme="1"/>
        <rFont val="仿宋"/>
        <charset val="134"/>
      </rPr>
      <t xml:space="preserve">  2023  </t>
    </r>
    <r>
      <rPr>
        <b/>
        <sz val="16"/>
        <color theme="1"/>
        <rFont val="仿宋"/>
        <charset val="134"/>
      </rPr>
      <t>年</t>
    </r>
    <r>
      <rPr>
        <b/>
        <u/>
        <sz val="16"/>
        <color theme="1"/>
        <rFont val="仿宋"/>
        <charset val="134"/>
      </rPr>
      <t xml:space="preserve">  12 </t>
    </r>
    <r>
      <rPr>
        <b/>
        <sz val="16"/>
        <color theme="1"/>
        <rFont val="仿宋"/>
        <charset val="134"/>
      </rPr>
      <t>月补贴人员花名册</t>
    </r>
  </si>
  <si>
    <t>马国茹</t>
  </si>
  <si>
    <t>沧县金珺坊珠宝工作室</t>
  </si>
  <si>
    <t>1-206</t>
  </si>
  <si>
    <t>130921199110292229</t>
  </si>
  <si>
    <t>2023.12.12-2026.12.11</t>
  </si>
  <si>
    <t>薛霜</t>
  </si>
  <si>
    <t>沧州重声听力康复技术有限公司</t>
  </si>
  <si>
    <t>1-321</t>
  </si>
  <si>
    <t>130903198901080380</t>
  </si>
  <si>
    <t>孔莹莹</t>
  </si>
  <si>
    <t>沧州源稅企业管理有限公司</t>
  </si>
  <si>
    <t>2-308</t>
  </si>
  <si>
    <t>130434199708126924</t>
  </si>
  <si>
    <r>
      <rPr>
        <sz val="10"/>
        <color theme="1"/>
        <rFont val="宋体"/>
        <charset val="134"/>
        <scheme val="minor"/>
      </rPr>
      <t>309.19（公服面积）-58.71空房间的公服面积（1号楼：207、301、307、315、401、402、405、406、408、414、  2号楼：108（108 109合为一间）、111、205、206、209、214、306、405、409 ）=</t>
    </r>
    <r>
      <rPr>
        <sz val="10"/>
        <color rgb="FFFF0000"/>
        <rFont val="宋体"/>
        <charset val="134"/>
        <scheme val="minor"/>
      </rPr>
      <t>250.48</t>
    </r>
    <r>
      <rPr>
        <sz val="10"/>
        <color theme="1"/>
        <rFont val="宋体"/>
        <charset val="134"/>
        <scheme val="minor"/>
      </rPr>
      <t xml:space="preserve"> （实际公服补贴面积）                                                                                                                                            实际公服补贴金额=250.48*1.77*31=13743.84-196.89（空房36天）=</t>
    </r>
    <r>
      <rPr>
        <sz val="10"/>
        <color rgb="FFFF0000"/>
        <rFont val="宋体"/>
        <charset val="134"/>
        <scheme val="minor"/>
      </rPr>
      <t>13546.95</t>
    </r>
  </si>
  <si>
    <r>
      <rPr>
        <b/>
        <u/>
        <sz val="16"/>
        <color theme="1"/>
        <rFont val="宋体"/>
        <charset val="134"/>
        <scheme val="minor"/>
      </rPr>
      <t xml:space="preserve">  </t>
    </r>
    <r>
      <rPr>
        <u/>
        <sz val="16"/>
        <color theme="1"/>
        <rFont val="宋体"/>
        <charset val="134"/>
        <scheme val="minor"/>
      </rPr>
      <t xml:space="preserve">沧县众合 </t>
    </r>
    <r>
      <rPr>
        <b/>
        <u/>
        <sz val="16"/>
        <color theme="1"/>
        <rFont val="宋体"/>
        <charset val="134"/>
        <scheme val="minor"/>
      </rPr>
      <t xml:space="preserve"> </t>
    </r>
    <r>
      <rPr>
        <sz val="16"/>
        <color theme="1"/>
        <rFont val="宋体"/>
        <charset val="134"/>
        <scheme val="minor"/>
      </rPr>
      <t xml:space="preserve">创业孵化基地 </t>
    </r>
    <r>
      <rPr>
        <u/>
        <sz val="16"/>
        <color theme="1"/>
        <rFont val="宋体"/>
        <charset val="134"/>
        <scheme val="minor"/>
      </rPr>
      <t xml:space="preserve">  2024  </t>
    </r>
    <r>
      <rPr>
        <sz val="16"/>
        <color theme="1"/>
        <rFont val="宋体"/>
        <charset val="134"/>
        <scheme val="minor"/>
      </rPr>
      <t>年</t>
    </r>
    <r>
      <rPr>
        <u/>
        <sz val="16"/>
        <color theme="1"/>
        <rFont val="宋体"/>
        <charset val="134"/>
        <scheme val="minor"/>
      </rPr>
      <t xml:space="preserve">  9 </t>
    </r>
    <r>
      <rPr>
        <sz val="16"/>
        <color theme="1"/>
        <rFont val="宋体"/>
        <charset val="134"/>
        <scheme val="minor"/>
      </rPr>
      <t>月补贴人员花名册</t>
    </r>
  </si>
  <si>
    <t>房屋补贴</t>
  </si>
  <si>
    <t>18132290404/18132290404</t>
  </si>
  <si>
    <t>2023.02.26-2026.02.28</t>
  </si>
  <si>
    <t>2021.10.26-2024.10.25</t>
  </si>
  <si>
    <t>15230770290/17732486407</t>
  </si>
  <si>
    <t>2023.05.25-2026.05.24</t>
  </si>
  <si>
    <t>2023.06.19-2026.06.18</t>
  </si>
  <si>
    <t>132926197912215828</t>
  </si>
  <si>
    <t>2023.03.01-2026.02.28</t>
  </si>
  <si>
    <t>2023.01.12-2024.09.30</t>
  </si>
  <si>
    <t>2021.09.14-2024.09.13</t>
  </si>
  <si>
    <t xml:space="preserve"> 2-315</t>
  </si>
  <si>
    <t>2022.11.01-2025.10.31</t>
  </si>
  <si>
    <r>
      <rPr>
        <b/>
        <u/>
        <sz val="16"/>
        <color theme="1"/>
        <rFont val="宋体"/>
        <charset val="134"/>
        <scheme val="minor"/>
      </rPr>
      <t xml:space="preserve">  </t>
    </r>
    <r>
      <rPr>
        <u/>
        <sz val="16"/>
        <color theme="1"/>
        <rFont val="宋体"/>
        <charset val="134"/>
        <scheme val="minor"/>
      </rPr>
      <t xml:space="preserve">沧县众合 </t>
    </r>
    <r>
      <rPr>
        <b/>
        <u/>
        <sz val="16"/>
        <color theme="1"/>
        <rFont val="宋体"/>
        <charset val="134"/>
        <scheme val="minor"/>
      </rPr>
      <t xml:space="preserve"> </t>
    </r>
    <r>
      <rPr>
        <sz val="16"/>
        <color theme="1"/>
        <rFont val="宋体"/>
        <charset val="134"/>
        <scheme val="minor"/>
      </rPr>
      <t xml:space="preserve">创业孵化基地 </t>
    </r>
    <r>
      <rPr>
        <u/>
        <sz val="16"/>
        <color theme="1"/>
        <rFont val="宋体"/>
        <charset val="134"/>
        <scheme val="minor"/>
      </rPr>
      <t xml:space="preserve">  2024  </t>
    </r>
    <r>
      <rPr>
        <sz val="16"/>
        <color theme="1"/>
        <rFont val="宋体"/>
        <charset val="134"/>
        <scheme val="minor"/>
      </rPr>
      <t>年</t>
    </r>
    <r>
      <rPr>
        <u/>
        <sz val="16"/>
        <color theme="1"/>
        <rFont val="宋体"/>
        <charset val="134"/>
        <scheme val="minor"/>
      </rPr>
      <t xml:space="preserve">  10 </t>
    </r>
    <r>
      <rPr>
        <sz val="16"/>
        <color theme="1"/>
        <rFont val="宋体"/>
        <charset val="134"/>
        <scheme val="minor"/>
      </rPr>
      <t>月补贴人员花名册</t>
    </r>
  </si>
  <si>
    <t>陈依</t>
  </si>
  <si>
    <t>沧县达途商贸中心</t>
  </si>
  <si>
    <t>130929200106260327</t>
  </si>
  <si>
    <t>2024.10.14-2027.10.13</t>
  </si>
  <si>
    <t>2023.02.26-2025.10.31</t>
  </si>
  <si>
    <t>刘书杰</t>
  </si>
  <si>
    <t>沧州伍贰幺供应链有限公司</t>
  </si>
  <si>
    <t>130921199602060010</t>
  </si>
  <si>
    <t>周林</t>
  </si>
  <si>
    <t>沧州鑫川氢商贸有限公司</t>
  </si>
  <si>
    <t>130903198501071215</t>
  </si>
  <si>
    <t>李园园</t>
  </si>
  <si>
    <t>沧县三寻会计服务中心</t>
  </si>
  <si>
    <t>2-205</t>
  </si>
  <si>
    <t>130927199011243323</t>
  </si>
  <si>
    <t>15369787552/18713780832</t>
  </si>
  <si>
    <t>潘凤菊</t>
  </si>
  <si>
    <t>沧县灵稀商贸中心</t>
  </si>
  <si>
    <t>2-206</t>
  </si>
  <si>
    <t>130903198008190368</t>
  </si>
  <si>
    <t>庞源材</t>
  </si>
  <si>
    <t>2-207</t>
  </si>
  <si>
    <t>130921200407041215</t>
  </si>
  <si>
    <t>霍相苹</t>
  </si>
  <si>
    <t>沧州延德商贸有限公司</t>
  </si>
  <si>
    <t>130921199005163249</t>
  </si>
  <si>
    <t>姬晓飞</t>
  </si>
  <si>
    <t>沧州诚计会计服务有限公司</t>
  </si>
  <si>
    <t>130927198701241822</t>
  </si>
  <si>
    <t>陈晓雨</t>
  </si>
  <si>
    <t>沧州航鑫建筑设计有限公司</t>
  </si>
  <si>
    <t>13090319970527262X</t>
  </si>
  <si>
    <t>15076693337/13131732599</t>
  </si>
  <si>
    <t>王胜权</t>
  </si>
  <si>
    <t>沧县赛成商贸中心</t>
  </si>
  <si>
    <t>130930199602101819</t>
  </si>
  <si>
    <t>2024.10.01-2027.09.30</t>
  </si>
  <si>
    <t>15132775954/19131779506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</si>
</sst>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</numFmts>
  <fonts count="44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rgb="FFC00000"/>
      <name val="宋体"/>
      <charset val="134"/>
      <scheme val="minor"/>
    </font>
    <font>
      <b/>
      <u/>
      <sz val="16"/>
      <color theme="1"/>
      <name val="仿宋"/>
      <charset val="134"/>
    </font>
    <font>
      <b/>
      <sz val="12"/>
      <color theme="1"/>
      <name val="仿宋"/>
      <charset val="134"/>
    </font>
    <font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16"/>
      <color rgb="FFFF0000"/>
      <name val="仿宋"/>
      <charset val="134"/>
    </font>
    <font>
      <b/>
      <sz val="10"/>
      <color rgb="FFFF0000"/>
      <name val="仿宋"/>
      <charset val="134"/>
    </font>
    <font>
      <b/>
      <sz val="12"/>
      <color rgb="FFFF0000"/>
      <name val="仿宋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  <font>
      <b/>
      <sz val="16"/>
      <color theme="1"/>
      <name val="仿宋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8" borderId="15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16">
      <alignment vertical="center"/>
    </xf>
    <xf numFmtId="0" fontId="29" fillId="0" borderId="16">
      <alignment vertical="center"/>
    </xf>
    <xf numFmtId="0" fontId="30" fillId="0" borderId="17">
      <alignment vertical="center"/>
    </xf>
    <xf numFmtId="0" fontId="30" fillId="0" borderId="0">
      <alignment vertical="center"/>
    </xf>
    <xf numFmtId="0" fontId="31" fillId="9" borderId="18">
      <alignment vertical="center"/>
    </xf>
    <xf numFmtId="0" fontId="32" fillId="10" borderId="19">
      <alignment vertical="center"/>
    </xf>
    <xf numFmtId="0" fontId="33" fillId="10" borderId="18">
      <alignment vertical="center"/>
    </xf>
    <xf numFmtId="0" fontId="34" fillId="11" borderId="20">
      <alignment vertical="center"/>
    </xf>
    <xf numFmtId="0" fontId="35" fillId="0" borderId="21">
      <alignment vertical="center"/>
    </xf>
    <xf numFmtId="0" fontId="36" fillId="0" borderId="22">
      <alignment vertical="center"/>
    </xf>
    <xf numFmtId="0" fontId="37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0" fillId="18" borderId="0">
      <alignment vertical="center"/>
    </xf>
    <xf numFmtId="0" fontId="40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0" fillId="22" borderId="0">
      <alignment vertical="center"/>
    </xf>
    <xf numFmtId="0" fontId="40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0" fillId="26" borderId="0">
      <alignment vertical="center"/>
    </xf>
    <xf numFmtId="0" fontId="40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0" fillId="30" borderId="0">
      <alignment vertical="center"/>
    </xf>
    <xf numFmtId="0" fontId="40" fillId="31" borderId="0">
      <alignment vertical="center"/>
    </xf>
    <xf numFmtId="0" fontId="41" fillId="32" borderId="0">
      <alignment vertical="center"/>
    </xf>
    <xf numFmtId="0" fontId="41" fillId="33" borderId="0">
      <alignment vertical="center"/>
    </xf>
    <xf numFmtId="0" fontId="40" fillId="34" borderId="0">
      <alignment vertical="center"/>
    </xf>
    <xf numFmtId="0" fontId="40" fillId="35" borderId="0">
      <alignment vertical="center"/>
    </xf>
    <xf numFmtId="0" fontId="41" fillId="36" borderId="0">
      <alignment vertical="center"/>
    </xf>
    <xf numFmtId="0" fontId="41" fillId="37" borderId="0">
      <alignment vertical="center"/>
    </xf>
    <xf numFmtId="0" fontId="40" fillId="38" borderId="0">
      <alignment vertical="center"/>
    </xf>
  </cellStyleXfs>
  <cellXfs count="17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76" fontId="11" fillId="2" borderId="10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176" fontId="10" fillId="2" borderId="8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8" xfId="0" applyNumberFormat="1" applyFont="1" applyFill="1" applyBorder="1" applyAlignment="1">
      <alignment vertical="center"/>
    </xf>
    <xf numFmtId="176" fontId="10" fillId="2" borderId="9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16" fillId="4" borderId="0" xfId="0" applyNumberFormat="1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12" fillId="0" borderId="0" xfId="0" applyFont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76" fontId="5" fillId="5" borderId="7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17" fillId="4" borderId="0" xfId="0" applyNumberFormat="1" applyFont="1" applyFill="1" applyAlignment="1">
      <alignment horizontal="center" vertical="center"/>
    </xf>
    <xf numFmtId="176" fontId="18" fillId="4" borderId="1" xfId="0" applyNumberFormat="1" applyFont="1" applyFill="1" applyBorder="1" applyAlignment="1">
      <alignment horizontal="center" vertical="center" wrapText="1"/>
    </xf>
    <xf numFmtId="176" fontId="19" fillId="4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6" fontId="20" fillId="4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76" fontId="10" fillId="6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justify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15" fillId="4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>
      <alignment vertical="center"/>
    </xf>
    <xf numFmtId="176" fontId="15" fillId="4" borderId="7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/>
    </xf>
    <xf numFmtId="176" fontId="10" fillId="7" borderId="10" xfId="0" applyNumberFormat="1" applyFont="1" applyFill="1" applyBorder="1" applyAlignment="1">
      <alignment horizontal="center" vertical="center"/>
    </xf>
    <xf numFmtId="176" fontId="15" fillId="4" borderId="10" xfId="0" applyNumberFormat="1" applyFont="1" applyFill="1" applyBorder="1" applyAlignment="1">
      <alignment horizontal="center" vertical="center"/>
    </xf>
    <xf numFmtId="176" fontId="15" fillId="7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7" fillId="3" borderId="1" xfId="0" applyFont="1" applyFill="1" applyBorder="1" applyAlignment="1" quotePrefix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workbookViewId="0">
      <pane ySplit="2" topLeftCell="A77" activePane="bottomLeft" state="frozen"/>
      <selection/>
      <selection pane="bottomLeft" activeCell="I87" sqref="I87"/>
    </sheetView>
  </sheetViews>
  <sheetFormatPr defaultColWidth="9" defaultRowHeight="30" customHeight="1"/>
  <cols>
    <col min="1" max="1" width="4.44166666666667" style="65" customWidth="1"/>
    <col min="2" max="2" width="6.44166666666667" style="65" customWidth="1"/>
    <col min="3" max="3" width="20.2833333333333" style="65" customWidth="1"/>
    <col min="4" max="4" width="7.075" style="65" customWidth="1"/>
    <col min="5" max="5" width="4.675" style="65" customWidth="1"/>
    <col min="6" max="6" width="18.775" style="65" customWidth="1"/>
    <col min="7" max="7" width="21.775" style="66" customWidth="1"/>
    <col min="8" max="8" width="9.46666666666667" style="66" customWidth="1"/>
    <col min="9" max="9" width="4.48333333333333" style="65" customWidth="1"/>
    <col min="10" max="10" width="11.775" style="67" customWidth="1"/>
    <col min="11" max="11" width="9.33333333333333" style="65" customWidth="1"/>
    <col min="12" max="12" width="11.6666666666667" style="67" customWidth="1"/>
    <col min="13" max="13" width="12.3833333333333" style="65" customWidth="1"/>
    <col min="14" max="16384" width="9" style="68"/>
  </cols>
  <sheetData>
    <row r="1" ht="54" customHeight="1" spans="1:1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90"/>
      <c r="K1" s="69"/>
      <c r="L1" s="90"/>
      <c r="M1" s="69"/>
    </row>
    <row r="2" s="61" customFormat="1" customHeight="1" spans="1:13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1" t="s">
        <v>7</v>
      </c>
      <c r="H2" s="71" t="s">
        <v>8</v>
      </c>
      <c r="I2" s="70" t="s">
        <v>9</v>
      </c>
      <c r="J2" s="91" t="s">
        <v>10</v>
      </c>
      <c r="K2" s="70" t="s">
        <v>11</v>
      </c>
      <c r="L2" s="91" t="s">
        <v>12</v>
      </c>
      <c r="M2" s="70" t="s">
        <v>13</v>
      </c>
    </row>
    <row r="3" s="62" customFormat="1" customHeight="1" spans="1:13">
      <c r="A3" s="72">
        <f t="shared" ref="A3:A52" si="0">ROW()-2</f>
        <v>1</v>
      </c>
      <c r="B3" s="74" t="s">
        <v>14</v>
      </c>
      <c r="C3" s="74" t="s">
        <v>15</v>
      </c>
      <c r="D3" s="75" t="s">
        <v>16</v>
      </c>
      <c r="E3" s="74" t="s">
        <v>17</v>
      </c>
      <c r="F3" s="74" t="s">
        <v>18</v>
      </c>
      <c r="G3" s="74" t="s">
        <v>19</v>
      </c>
      <c r="H3" s="76">
        <v>26.89</v>
      </c>
      <c r="I3" s="86">
        <v>31</v>
      </c>
      <c r="J3" s="92">
        <f t="shared" ref="J3:J66" si="1">H3*1.77*I3</f>
        <v>1475.4543</v>
      </c>
      <c r="K3" s="93">
        <v>33.33</v>
      </c>
      <c r="L3" s="92">
        <f t="shared" ref="L3:L66" si="2">J3+K3</f>
        <v>1508.7843</v>
      </c>
      <c r="M3" s="94">
        <v>17731779199</v>
      </c>
    </row>
    <row r="4" s="62" customFormat="1" customHeight="1" spans="1:13">
      <c r="A4" s="72">
        <f t="shared" si="0"/>
        <v>2</v>
      </c>
      <c r="B4" s="75" t="s">
        <v>20</v>
      </c>
      <c r="C4" s="74" t="s">
        <v>21</v>
      </c>
      <c r="D4" s="75" t="s">
        <v>22</v>
      </c>
      <c r="E4" s="75" t="s">
        <v>17</v>
      </c>
      <c r="F4" s="74" t="s">
        <v>23</v>
      </c>
      <c r="G4" s="74" t="s">
        <v>24</v>
      </c>
      <c r="H4" s="76">
        <v>26.66</v>
      </c>
      <c r="I4" s="86">
        <v>31</v>
      </c>
      <c r="J4" s="92">
        <f t="shared" si="1"/>
        <v>1462.8342</v>
      </c>
      <c r="K4" s="93">
        <v>33.33</v>
      </c>
      <c r="L4" s="92">
        <f t="shared" si="2"/>
        <v>1496.1642</v>
      </c>
      <c r="M4" s="75" t="s">
        <v>25</v>
      </c>
    </row>
    <row r="5" s="62" customFormat="1" customHeight="1" spans="1:13">
      <c r="A5" s="72">
        <f t="shared" si="0"/>
        <v>3</v>
      </c>
      <c r="B5" s="74" t="s">
        <v>26</v>
      </c>
      <c r="C5" s="74" t="s">
        <v>27</v>
      </c>
      <c r="D5" s="75" t="s">
        <v>28</v>
      </c>
      <c r="E5" s="74" t="s">
        <v>17</v>
      </c>
      <c r="F5" s="74" t="s">
        <v>29</v>
      </c>
      <c r="G5" s="74" t="s">
        <v>30</v>
      </c>
      <c r="H5" s="76">
        <v>26.82</v>
      </c>
      <c r="I5" s="86">
        <v>31</v>
      </c>
      <c r="J5" s="92">
        <f t="shared" si="1"/>
        <v>1471.6134</v>
      </c>
      <c r="K5" s="93">
        <v>33.33</v>
      </c>
      <c r="L5" s="92">
        <f t="shared" si="2"/>
        <v>1504.9434</v>
      </c>
      <c r="M5" s="94">
        <v>15194716759</v>
      </c>
    </row>
    <row r="6" s="62" customFormat="1" customHeight="1" spans="1:13">
      <c r="A6" s="72">
        <f t="shared" si="0"/>
        <v>4</v>
      </c>
      <c r="B6" s="74" t="s">
        <v>31</v>
      </c>
      <c r="C6" s="74" t="s">
        <v>32</v>
      </c>
      <c r="D6" s="78" t="s">
        <v>33</v>
      </c>
      <c r="E6" s="74" t="s">
        <v>34</v>
      </c>
      <c r="F6" s="74" t="s">
        <v>35</v>
      </c>
      <c r="G6" s="74" t="s">
        <v>36</v>
      </c>
      <c r="H6" s="76">
        <v>27.05</v>
      </c>
      <c r="I6" s="86">
        <v>31</v>
      </c>
      <c r="J6" s="92">
        <f t="shared" si="1"/>
        <v>1484.2335</v>
      </c>
      <c r="K6" s="93">
        <v>33.33</v>
      </c>
      <c r="L6" s="92">
        <f t="shared" si="2"/>
        <v>1517.5635</v>
      </c>
      <c r="M6" s="78">
        <v>13833778167</v>
      </c>
    </row>
    <row r="7" s="62" customFormat="1" customHeight="1" spans="1:13">
      <c r="A7" s="72">
        <f t="shared" si="0"/>
        <v>5</v>
      </c>
      <c r="B7" s="74" t="s">
        <v>37</v>
      </c>
      <c r="C7" s="74" t="s">
        <v>38</v>
      </c>
      <c r="D7" s="78" t="s">
        <v>39</v>
      </c>
      <c r="E7" s="74" t="s">
        <v>17</v>
      </c>
      <c r="F7" s="74" t="s">
        <v>40</v>
      </c>
      <c r="G7" s="74" t="s">
        <v>41</v>
      </c>
      <c r="H7" s="76">
        <v>27.05</v>
      </c>
      <c r="I7" s="86">
        <v>31</v>
      </c>
      <c r="J7" s="92">
        <f t="shared" si="1"/>
        <v>1484.2335</v>
      </c>
      <c r="K7" s="93">
        <v>33.33</v>
      </c>
      <c r="L7" s="92">
        <f t="shared" si="2"/>
        <v>1517.5635</v>
      </c>
      <c r="M7" s="94">
        <v>13833777227</v>
      </c>
    </row>
    <row r="8" s="62" customFormat="1" customHeight="1" spans="1:13">
      <c r="A8" s="72">
        <f t="shared" si="0"/>
        <v>6</v>
      </c>
      <c r="B8" s="74" t="s">
        <v>42</v>
      </c>
      <c r="C8" s="74" t="s">
        <v>43</v>
      </c>
      <c r="D8" s="78" t="s">
        <v>44</v>
      </c>
      <c r="E8" s="74" t="s">
        <v>34</v>
      </c>
      <c r="F8" s="74" t="s">
        <v>45</v>
      </c>
      <c r="G8" s="74" t="s">
        <v>46</v>
      </c>
      <c r="H8" s="76">
        <v>26.98</v>
      </c>
      <c r="I8" s="86">
        <v>31</v>
      </c>
      <c r="J8" s="92">
        <f t="shared" si="1"/>
        <v>1480.3926</v>
      </c>
      <c r="K8" s="93">
        <v>33.33</v>
      </c>
      <c r="L8" s="92">
        <f t="shared" si="2"/>
        <v>1513.7226</v>
      </c>
      <c r="M8" s="94">
        <v>18132290404</v>
      </c>
    </row>
    <row r="9" s="62" customFormat="1" customHeight="1" spans="1:13">
      <c r="A9" s="72">
        <f t="shared" si="0"/>
        <v>7</v>
      </c>
      <c r="B9" s="74" t="s">
        <v>47</v>
      </c>
      <c r="C9" s="73" t="s">
        <v>48</v>
      </c>
      <c r="D9" s="75" t="s">
        <v>49</v>
      </c>
      <c r="E9" s="74" t="s">
        <v>17</v>
      </c>
      <c r="F9" s="74" t="s">
        <v>50</v>
      </c>
      <c r="G9" s="74" t="s">
        <v>51</v>
      </c>
      <c r="H9" s="76">
        <v>27.05</v>
      </c>
      <c r="I9" s="86">
        <v>31</v>
      </c>
      <c r="J9" s="92">
        <f t="shared" si="1"/>
        <v>1484.2335</v>
      </c>
      <c r="K9" s="93">
        <v>33.33</v>
      </c>
      <c r="L9" s="92">
        <f t="shared" si="2"/>
        <v>1517.5635</v>
      </c>
      <c r="M9" s="94">
        <v>13832766826</v>
      </c>
    </row>
    <row r="10" s="62" customFormat="1" customHeight="1" spans="1:13">
      <c r="A10" s="72">
        <f t="shared" si="0"/>
        <v>8</v>
      </c>
      <c r="B10" s="74" t="s">
        <v>52</v>
      </c>
      <c r="C10" s="74" t="s">
        <v>53</v>
      </c>
      <c r="D10" s="75" t="s">
        <v>54</v>
      </c>
      <c r="E10" s="74" t="s">
        <v>34</v>
      </c>
      <c r="F10" s="74" t="s">
        <v>55</v>
      </c>
      <c r="G10" s="74" t="s">
        <v>56</v>
      </c>
      <c r="H10" s="76">
        <v>26.98</v>
      </c>
      <c r="I10" s="86">
        <v>31</v>
      </c>
      <c r="J10" s="92">
        <f t="shared" si="1"/>
        <v>1480.3926</v>
      </c>
      <c r="K10" s="93">
        <v>33.33</v>
      </c>
      <c r="L10" s="92">
        <f t="shared" si="2"/>
        <v>1513.7226</v>
      </c>
      <c r="M10" s="94">
        <v>15512886608</v>
      </c>
    </row>
    <row r="11" s="62" customFormat="1" customHeight="1" spans="1:13">
      <c r="A11" s="72">
        <f t="shared" si="0"/>
        <v>9</v>
      </c>
      <c r="B11" s="74" t="s">
        <v>57</v>
      </c>
      <c r="C11" s="74" t="s">
        <v>58</v>
      </c>
      <c r="D11" s="75" t="s">
        <v>59</v>
      </c>
      <c r="E11" s="74" t="s">
        <v>17</v>
      </c>
      <c r="F11" s="74" t="s">
        <v>60</v>
      </c>
      <c r="G11" s="75" t="s">
        <v>61</v>
      </c>
      <c r="H11" s="76">
        <v>26.98</v>
      </c>
      <c r="I11" s="86">
        <v>31</v>
      </c>
      <c r="J11" s="92">
        <f t="shared" si="1"/>
        <v>1480.3926</v>
      </c>
      <c r="K11" s="93">
        <v>33.33</v>
      </c>
      <c r="L11" s="92">
        <f t="shared" si="2"/>
        <v>1513.7226</v>
      </c>
      <c r="M11" s="94">
        <v>17732486407</v>
      </c>
    </row>
    <row r="12" s="62" customFormat="1" customHeight="1" spans="1:13">
      <c r="A12" s="72">
        <f t="shared" si="0"/>
        <v>10</v>
      </c>
      <c r="B12" s="74" t="s">
        <v>62</v>
      </c>
      <c r="C12" s="74" t="s">
        <v>63</v>
      </c>
      <c r="D12" s="75" t="s">
        <v>64</v>
      </c>
      <c r="E12" s="74" t="s">
        <v>17</v>
      </c>
      <c r="F12" s="74" t="s">
        <v>65</v>
      </c>
      <c r="G12" s="74" t="s">
        <v>66</v>
      </c>
      <c r="H12" s="76">
        <v>27.05</v>
      </c>
      <c r="I12" s="86">
        <v>31</v>
      </c>
      <c r="J12" s="92">
        <f t="shared" si="1"/>
        <v>1484.2335</v>
      </c>
      <c r="K12" s="93">
        <v>33.33</v>
      </c>
      <c r="L12" s="92">
        <f t="shared" si="2"/>
        <v>1517.5635</v>
      </c>
      <c r="M12" s="94">
        <v>18633731627</v>
      </c>
    </row>
    <row r="13" s="62" customFormat="1" customHeight="1" spans="1:13">
      <c r="A13" s="72">
        <f t="shared" si="0"/>
        <v>11</v>
      </c>
      <c r="B13" s="95" t="s">
        <v>67</v>
      </c>
      <c r="C13" s="80" t="s">
        <v>68</v>
      </c>
      <c r="D13" s="81" t="s">
        <v>69</v>
      </c>
      <c r="E13" s="80" t="s">
        <v>17</v>
      </c>
      <c r="F13" s="171" t="s">
        <v>70</v>
      </c>
      <c r="G13" s="80" t="s">
        <v>71</v>
      </c>
      <c r="H13" s="76">
        <v>27.05</v>
      </c>
      <c r="I13" s="86">
        <v>31</v>
      </c>
      <c r="J13" s="92">
        <f t="shared" si="1"/>
        <v>1484.2335</v>
      </c>
      <c r="K13" s="93">
        <v>33.33</v>
      </c>
      <c r="L13" s="92">
        <f t="shared" si="2"/>
        <v>1517.5635</v>
      </c>
      <c r="M13" s="86">
        <v>18501377045</v>
      </c>
    </row>
    <row r="14" s="63" customFormat="1" customHeight="1" spans="1:13">
      <c r="A14" s="72">
        <f t="shared" si="0"/>
        <v>12</v>
      </c>
      <c r="B14" s="74" t="s">
        <v>72</v>
      </c>
      <c r="C14" s="74" t="s">
        <v>73</v>
      </c>
      <c r="D14" s="75" t="s">
        <v>74</v>
      </c>
      <c r="E14" s="74" t="s">
        <v>17</v>
      </c>
      <c r="F14" s="74" t="s">
        <v>75</v>
      </c>
      <c r="G14" s="74" t="s">
        <v>76</v>
      </c>
      <c r="H14" s="82">
        <v>26.98</v>
      </c>
      <c r="I14" s="86">
        <v>31</v>
      </c>
      <c r="J14" s="92">
        <f t="shared" si="1"/>
        <v>1480.3926</v>
      </c>
      <c r="K14" s="93">
        <v>33.33</v>
      </c>
      <c r="L14" s="92">
        <f t="shared" si="2"/>
        <v>1513.7226</v>
      </c>
      <c r="M14" s="94">
        <v>13582714198</v>
      </c>
    </row>
    <row r="15" s="63" customFormat="1" customHeight="1" spans="1:13">
      <c r="A15" s="72">
        <f t="shared" si="0"/>
        <v>13</v>
      </c>
      <c r="B15" s="74" t="s">
        <v>77</v>
      </c>
      <c r="C15" s="74" t="s">
        <v>78</v>
      </c>
      <c r="D15" s="75" t="s">
        <v>79</v>
      </c>
      <c r="E15" s="83" t="s">
        <v>17</v>
      </c>
      <c r="F15" s="74" t="s">
        <v>80</v>
      </c>
      <c r="G15" s="74" t="s">
        <v>81</v>
      </c>
      <c r="H15" s="82">
        <v>27.05</v>
      </c>
      <c r="I15" s="86">
        <v>31</v>
      </c>
      <c r="J15" s="92">
        <f t="shared" si="1"/>
        <v>1484.2335</v>
      </c>
      <c r="K15" s="93">
        <v>33.33</v>
      </c>
      <c r="L15" s="92">
        <f t="shared" si="2"/>
        <v>1517.5635</v>
      </c>
      <c r="M15" s="94">
        <v>13613275656</v>
      </c>
    </row>
    <row r="16" s="62" customFormat="1" customHeight="1" spans="1:13">
      <c r="A16" s="72">
        <f t="shared" si="0"/>
        <v>14</v>
      </c>
      <c r="B16" s="74" t="s">
        <v>82</v>
      </c>
      <c r="C16" s="74" t="s">
        <v>83</v>
      </c>
      <c r="D16" s="78" t="s">
        <v>84</v>
      </c>
      <c r="E16" s="74" t="s">
        <v>34</v>
      </c>
      <c r="F16" s="74" t="s">
        <v>85</v>
      </c>
      <c r="G16" s="74" t="s">
        <v>86</v>
      </c>
      <c r="H16" s="76">
        <v>27.05</v>
      </c>
      <c r="I16" s="86">
        <v>31</v>
      </c>
      <c r="J16" s="92">
        <f t="shared" si="1"/>
        <v>1484.2335</v>
      </c>
      <c r="K16" s="93">
        <v>33.33</v>
      </c>
      <c r="L16" s="92">
        <f t="shared" si="2"/>
        <v>1517.5635</v>
      </c>
      <c r="M16" s="94">
        <v>19931727890</v>
      </c>
    </row>
    <row r="17" s="62" customFormat="1" customHeight="1" spans="1:13">
      <c r="A17" s="72">
        <f t="shared" si="0"/>
        <v>15</v>
      </c>
      <c r="B17" s="74" t="s">
        <v>87</v>
      </c>
      <c r="C17" s="74" t="s">
        <v>88</v>
      </c>
      <c r="D17" s="75" t="s">
        <v>89</v>
      </c>
      <c r="E17" s="74" t="s">
        <v>34</v>
      </c>
      <c r="F17" s="74" t="s">
        <v>90</v>
      </c>
      <c r="G17" s="74" t="s">
        <v>19</v>
      </c>
      <c r="H17" s="76">
        <v>26.98</v>
      </c>
      <c r="I17" s="86">
        <v>31</v>
      </c>
      <c r="J17" s="92">
        <f t="shared" si="1"/>
        <v>1480.3926</v>
      </c>
      <c r="K17" s="93">
        <v>33.33</v>
      </c>
      <c r="L17" s="92">
        <f t="shared" si="2"/>
        <v>1513.7226</v>
      </c>
      <c r="M17" s="94">
        <v>13643263126</v>
      </c>
    </row>
    <row r="18" s="62" customFormat="1" customHeight="1" spans="1:13">
      <c r="A18" s="72">
        <f t="shared" si="0"/>
        <v>16</v>
      </c>
      <c r="B18" s="74" t="s">
        <v>91</v>
      </c>
      <c r="C18" s="74" t="s">
        <v>92</v>
      </c>
      <c r="D18" s="75" t="s">
        <v>93</v>
      </c>
      <c r="E18" s="74" t="s">
        <v>34</v>
      </c>
      <c r="F18" s="74" t="s">
        <v>94</v>
      </c>
      <c r="G18" s="74" t="s">
        <v>19</v>
      </c>
      <c r="H18" s="76">
        <v>27.05</v>
      </c>
      <c r="I18" s="86">
        <v>31</v>
      </c>
      <c r="J18" s="92">
        <f t="shared" si="1"/>
        <v>1484.2335</v>
      </c>
      <c r="K18" s="93">
        <v>33.33</v>
      </c>
      <c r="L18" s="92">
        <f t="shared" si="2"/>
        <v>1517.5635</v>
      </c>
      <c r="M18" s="94">
        <v>13315778408</v>
      </c>
    </row>
    <row r="19" s="62" customFormat="1" customHeight="1" spans="1:13">
      <c r="A19" s="72">
        <f t="shared" si="0"/>
        <v>17</v>
      </c>
      <c r="B19" s="74" t="s">
        <v>95</v>
      </c>
      <c r="C19" s="74" t="s">
        <v>96</v>
      </c>
      <c r="D19" s="75" t="s">
        <v>97</v>
      </c>
      <c r="E19" s="74" t="s">
        <v>17</v>
      </c>
      <c r="F19" s="74" t="s">
        <v>98</v>
      </c>
      <c r="G19" s="74" t="s">
        <v>19</v>
      </c>
      <c r="H19" s="76">
        <v>26.98</v>
      </c>
      <c r="I19" s="86">
        <v>31</v>
      </c>
      <c r="J19" s="92">
        <f t="shared" si="1"/>
        <v>1480.3926</v>
      </c>
      <c r="K19" s="93">
        <v>33.33</v>
      </c>
      <c r="L19" s="92">
        <f t="shared" si="2"/>
        <v>1513.7226</v>
      </c>
      <c r="M19" s="94">
        <v>15833764638</v>
      </c>
    </row>
    <row r="20" s="62" customFormat="1" customHeight="1" spans="1:13">
      <c r="A20" s="72">
        <f t="shared" si="0"/>
        <v>18</v>
      </c>
      <c r="B20" s="74" t="s">
        <v>99</v>
      </c>
      <c r="C20" s="74" t="s">
        <v>100</v>
      </c>
      <c r="D20" s="75" t="s">
        <v>101</v>
      </c>
      <c r="E20" s="74" t="s">
        <v>34</v>
      </c>
      <c r="F20" s="74" t="s">
        <v>102</v>
      </c>
      <c r="G20" s="74" t="s">
        <v>19</v>
      </c>
      <c r="H20" s="76">
        <v>26.98</v>
      </c>
      <c r="I20" s="86">
        <v>31</v>
      </c>
      <c r="J20" s="92">
        <f t="shared" si="1"/>
        <v>1480.3926</v>
      </c>
      <c r="K20" s="93">
        <v>33.33</v>
      </c>
      <c r="L20" s="92">
        <f t="shared" si="2"/>
        <v>1513.7226</v>
      </c>
      <c r="M20" s="94">
        <v>13131700162</v>
      </c>
    </row>
    <row r="21" s="62" customFormat="1" customHeight="1" spans="1:13">
      <c r="A21" s="72">
        <f t="shared" si="0"/>
        <v>19</v>
      </c>
      <c r="B21" s="74" t="s">
        <v>103</v>
      </c>
      <c r="C21" s="74" t="s">
        <v>104</v>
      </c>
      <c r="D21" s="75" t="s">
        <v>105</v>
      </c>
      <c r="E21" s="74" t="s">
        <v>34</v>
      </c>
      <c r="F21" s="74" t="s">
        <v>106</v>
      </c>
      <c r="G21" s="74" t="s">
        <v>19</v>
      </c>
      <c r="H21" s="76">
        <v>26.98</v>
      </c>
      <c r="I21" s="86">
        <v>31</v>
      </c>
      <c r="J21" s="92">
        <f t="shared" si="1"/>
        <v>1480.3926</v>
      </c>
      <c r="K21" s="93">
        <v>33.33</v>
      </c>
      <c r="L21" s="92">
        <f t="shared" si="2"/>
        <v>1513.7226</v>
      </c>
      <c r="M21" s="94">
        <v>18931712758</v>
      </c>
    </row>
    <row r="22" s="62" customFormat="1" customHeight="1" spans="1:13">
      <c r="A22" s="72">
        <f t="shared" si="0"/>
        <v>20</v>
      </c>
      <c r="B22" s="74" t="s">
        <v>107</v>
      </c>
      <c r="C22" s="74" t="s">
        <v>108</v>
      </c>
      <c r="D22" s="81" t="s">
        <v>109</v>
      </c>
      <c r="E22" s="80" t="s">
        <v>17</v>
      </c>
      <c r="F22" s="80" t="s">
        <v>110</v>
      </c>
      <c r="G22" s="12" t="s">
        <v>111</v>
      </c>
      <c r="H22" s="76">
        <v>26.98</v>
      </c>
      <c r="I22" s="86">
        <v>31</v>
      </c>
      <c r="J22" s="92">
        <f t="shared" si="1"/>
        <v>1480.3926</v>
      </c>
      <c r="K22" s="93">
        <v>33.33</v>
      </c>
      <c r="L22" s="92">
        <f t="shared" si="2"/>
        <v>1513.7226</v>
      </c>
      <c r="M22" s="94">
        <v>13261966656</v>
      </c>
    </row>
    <row r="23" s="62" customFormat="1" customHeight="1" spans="1:13">
      <c r="A23" s="72">
        <f t="shared" si="0"/>
        <v>21</v>
      </c>
      <c r="B23" s="74" t="s">
        <v>112</v>
      </c>
      <c r="C23" s="74" t="s">
        <v>113</v>
      </c>
      <c r="D23" s="75" t="s">
        <v>114</v>
      </c>
      <c r="E23" s="83" t="s">
        <v>34</v>
      </c>
      <c r="F23" s="74" t="s">
        <v>115</v>
      </c>
      <c r="G23" s="74" t="s">
        <v>81</v>
      </c>
      <c r="H23" s="82">
        <v>26.98</v>
      </c>
      <c r="I23" s="86">
        <v>31</v>
      </c>
      <c r="J23" s="92">
        <f t="shared" si="1"/>
        <v>1480.3926</v>
      </c>
      <c r="K23" s="93">
        <v>33.33</v>
      </c>
      <c r="L23" s="92">
        <f t="shared" si="2"/>
        <v>1513.7226</v>
      </c>
      <c r="M23" s="94">
        <v>13180321903</v>
      </c>
    </row>
    <row r="24" s="62" customFormat="1" customHeight="1" spans="1:13">
      <c r="A24" s="72">
        <f t="shared" si="0"/>
        <v>22</v>
      </c>
      <c r="B24" s="74" t="s">
        <v>116</v>
      </c>
      <c r="C24" s="74" t="s">
        <v>117</v>
      </c>
      <c r="D24" s="75" t="s">
        <v>118</v>
      </c>
      <c r="E24" s="83" t="s">
        <v>34</v>
      </c>
      <c r="F24" s="74" t="s">
        <v>119</v>
      </c>
      <c r="G24" s="74" t="s">
        <v>120</v>
      </c>
      <c r="H24" s="82">
        <v>26.98</v>
      </c>
      <c r="I24" s="86">
        <v>31</v>
      </c>
      <c r="J24" s="92">
        <f t="shared" si="1"/>
        <v>1480.3926</v>
      </c>
      <c r="K24" s="93">
        <v>33.33</v>
      </c>
      <c r="L24" s="92">
        <f t="shared" si="2"/>
        <v>1513.7226</v>
      </c>
      <c r="M24" s="94">
        <v>18931725031</v>
      </c>
    </row>
    <row r="25" s="62" customFormat="1" customHeight="1" spans="1:13">
      <c r="A25" s="72">
        <f t="shared" si="0"/>
        <v>23</v>
      </c>
      <c r="B25" s="74" t="s">
        <v>121</v>
      </c>
      <c r="C25" s="74" t="s">
        <v>122</v>
      </c>
      <c r="D25" s="75" t="s">
        <v>123</v>
      </c>
      <c r="E25" s="74" t="s">
        <v>17</v>
      </c>
      <c r="F25" s="74" t="s">
        <v>124</v>
      </c>
      <c r="G25" s="74" t="s">
        <v>125</v>
      </c>
      <c r="H25" s="76">
        <v>26.98</v>
      </c>
      <c r="I25" s="86">
        <v>31</v>
      </c>
      <c r="J25" s="92">
        <f t="shared" si="1"/>
        <v>1480.3926</v>
      </c>
      <c r="K25" s="93">
        <v>33.33</v>
      </c>
      <c r="L25" s="92">
        <f t="shared" si="2"/>
        <v>1513.7226</v>
      </c>
      <c r="M25" s="94">
        <v>15303271813</v>
      </c>
    </row>
    <row r="26" s="62" customFormat="1" customHeight="1" spans="1:13">
      <c r="A26" s="72">
        <f t="shared" si="0"/>
        <v>24</v>
      </c>
      <c r="B26" s="74" t="s">
        <v>126</v>
      </c>
      <c r="C26" s="74" t="s">
        <v>127</v>
      </c>
      <c r="D26" s="75" t="s">
        <v>128</v>
      </c>
      <c r="E26" s="74" t="s">
        <v>34</v>
      </c>
      <c r="F26" s="74" t="s">
        <v>129</v>
      </c>
      <c r="G26" s="74" t="s">
        <v>130</v>
      </c>
      <c r="H26" s="76">
        <v>27.05</v>
      </c>
      <c r="I26" s="86">
        <v>31</v>
      </c>
      <c r="J26" s="92">
        <f t="shared" si="1"/>
        <v>1484.2335</v>
      </c>
      <c r="K26" s="93">
        <v>33.33</v>
      </c>
      <c r="L26" s="92">
        <f t="shared" si="2"/>
        <v>1517.5635</v>
      </c>
      <c r="M26" s="94">
        <v>17303273160</v>
      </c>
    </row>
    <row r="27" s="62" customFormat="1" customHeight="1" spans="1:13">
      <c r="A27" s="72">
        <f t="shared" si="0"/>
        <v>25</v>
      </c>
      <c r="B27" s="74" t="s">
        <v>131</v>
      </c>
      <c r="C27" s="74" t="s">
        <v>132</v>
      </c>
      <c r="D27" s="75" t="s">
        <v>133</v>
      </c>
      <c r="E27" s="74" t="s">
        <v>17</v>
      </c>
      <c r="F27" s="74" t="s">
        <v>134</v>
      </c>
      <c r="G27" s="74" t="s">
        <v>19</v>
      </c>
      <c r="H27" s="76">
        <v>26.98</v>
      </c>
      <c r="I27" s="86">
        <v>31</v>
      </c>
      <c r="J27" s="92">
        <f t="shared" si="1"/>
        <v>1480.3926</v>
      </c>
      <c r="K27" s="93">
        <v>33.33</v>
      </c>
      <c r="L27" s="92">
        <f t="shared" si="2"/>
        <v>1513.7226</v>
      </c>
      <c r="M27" s="94">
        <v>13191999046</v>
      </c>
    </row>
    <row r="28" s="62" customFormat="1" customHeight="1" spans="1:13">
      <c r="A28" s="72">
        <f t="shared" si="0"/>
        <v>26</v>
      </c>
      <c r="B28" s="74" t="s">
        <v>135</v>
      </c>
      <c r="C28" s="74" t="s">
        <v>136</v>
      </c>
      <c r="D28" s="75" t="s">
        <v>137</v>
      </c>
      <c r="E28" s="74" t="s">
        <v>34</v>
      </c>
      <c r="F28" s="74" t="s">
        <v>138</v>
      </c>
      <c r="G28" s="74" t="s">
        <v>66</v>
      </c>
      <c r="H28" s="76">
        <v>27.05</v>
      </c>
      <c r="I28" s="86">
        <v>31</v>
      </c>
      <c r="J28" s="92">
        <f t="shared" si="1"/>
        <v>1484.2335</v>
      </c>
      <c r="K28" s="93">
        <v>33.33</v>
      </c>
      <c r="L28" s="92">
        <f t="shared" si="2"/>
        <v>1517.5635</v>
      </c>
      <c r="M28" s="94">
        <v>13180150902</v>
      </c>
    </row>
    <row r="29" s="62" customFormat="1" customHeight="1" spans="1:13">
      <c r="A29" s="72">
        <f t="shared" si="0"/>
        <v>27</v>
      </c>
      <c r="B29" s="74" t="s">
        <v>139</v>
      </c>
      <c r="C29" s="74" t="s">
        <v>140</v>
      </c>
      <c r="D29" s="78" t="s">
        <v>141</v>
      </c>
      <c r="E29" s="74" t="s">
        <v>17</v>
      </c>
      <c r="F29" s="74" t="s">
        <v>142</v>
      </c>
      <c r="G29" s="74" t="s">
        <v>143</v>
      </c>
      <c r="H29" s="76">
        <v>26.98</v>
      </c>
      <c r="I29" s="86">
        <v>31</v>
      </c>
      <c r="J29" s="92">
        <f t="shared" si="1"/>
        <v>1480.3926</v>
      </c>
      <c r="K29" s="93">
        <v>33.33</v>
      </c>
      <c r="L29" s="92">
        <f t="shared" si="2"/>
        <v>1513.7226</v>
      </c>
      <c r="M29" s="94">
        <v>17733737367</v>
      </c>
    </row>
    <row r="30" s="62" customFormat="1" customHeight="1" spans="1:13">
      <c r="A30" s="72">
        <f t="shared" si="0"/>
        <v>28</v>
      </c>
      <c r="B30" s="80" t="s">
        <v>144</v>
      </c>
      <c r="C30" s="80" t="s">
        <v>145</v>
      </c>
      <c r="D30" s="12" t="s">
        <v>146</v>
      </c>
      <c r="E30" s="80" t="s">
        <v>34</v>
      </c>
      <c r="F30" s="80" t="s">
        <v>147</v>
      </c>
      <c r="G30" s="80" t="s">
        <v>19</v>
      </c>
      <c r="H30" s="76">
        <v>27.05</v>
      </c>
      <c r="I30" s="86">
        <v>31</v>
      </c>
      <c r="J30" s="92">
        <f t="shared" si="1"/>
        <v>1484.2335</v>
      </c>
      <c r="K30" s="93">
        <v>33.33</v>
      </c>
      <c r="L30" s="92">
        <f t="shared" si="2"/>
        <v>1517.5635</v>
      </c>
      <c r="M30" s="75">
        <v>18330700758</v>
      </c>
    </row>
    <row r="31" s="62" customFormat="1" customHeight="1" spans="1:13">
      <c r="A31" s="72">
        <f t="shared" si="0"/>
        <v>29</v>
      </c>
      <c r="B31" s="86" t="s">
        <v>148</v>
      </c>
      <c r="C31" s="74" t="s">
        <v>149</v>
      </c>
      <c r="D31" s="75" t="s">
        <v>150</v>
      </c>
      <c r="E31" s="74" t="s">
        <v>34</v>
      </c>
      <c r="F31" s="172" t="s">
        <v>151</v>
      </c>
      <c r="G31" s="74" t="s">
        <v>19</v>
      </c>
      <c r="H31" s="76">
        <v>26.98</v>
      </c>
      <c r="I31" s="86">
        <v>31</v>
      </c>
      <c r="J31" s="92">
        <f t="shared" si="1"/>
        <v>1480.3926</v>
      </c>
      <c r="K31" s="93">
        <v>33.33</v>
      </c>
      <c r="L31" s="92">
        <f t="shared" si="2"/>
        <v>1513.7226</v>
      </c>
      <c r="M31" s="86">
        <v>17740365970</v>
      </c>
    </row>
    <row r="32" s="62" customFormat="1" customHeight="1" spans="1:13">
      <c r="A32" s="72">
        <f t="shared" si="0"/>
        <v>30</v>
      </c>
      <c r="B32" s="86" t="s">
        <v>152</v>
      </c>
      <c r="C32" s="74" t="s">
        <v>153</v>
      </c>
      <c r="D32" s="75" t="s">
        <v>154</v>
      </c>
      <c r="E32" s="74" t="s">
        <v>17</v>
      </c>
      <c r="F32" s="86" t="s">
        <v>155</v>
      </c>
      <c r="G32" s="74" t="s">
        <v>156</v>
      </c>
      <c r="H32" s="76">
        <v>27.05</v>
      </c>
      <c r="I32" s="86">
        <v>31</v>
      </c>
      <c r="J32" s="92">
        <f t="shared" si="1"/>
        <v>1484.2335</v>
      </c>
      <c r="K32" s="93">
        <v>33.33</v>
      </c>
      <c r="L32" s="92">
        <f t="shared" si="2"/>
        <v>1517.5635</v>
      </c>
      <c r="M32" s="94">
        <v>13363681616</v>
      </c>
    </row>
    <row r="33" s="62" customFormat="1" customHeight="1" spans="1:13">
      <c r="A33" s="72">
        <f t="shared" si="0"/>
        <v>31</v>
      </c>
      <c r="B33" s="74" t="s">
        <v>157</v>
      </c>
      <c r="C33" s="74" t="s">
        <v>158</v>
      </c>
      <c r="D33" s="75" t="s">
        <v>159</v>
      </c>
      <c r="E33" s="74" t="s">
        <v>34</v>
      </c>
      <c r="F33" s="74" t="s">
        <v>160</v>
      </c>
      <c r="G33" s="74" t="s">
        <v>161</v>
      </c>
      <c r="H33" s="76">
        <v>27.05</v>
      </c>
      <c r="I33" s="86">
        <v>31</v>
      </c>
      <c r="J33" s="92">
        <f t="shared" si="1"/>
        <v>1484.2335</v>
      </c>
      <c r="K33" s="93">
        <v>33.33</v>
      </c>
      <c r="L33" s="92">
        <f t="shared" si="2"/>
        <v>1517.5635</v>
      </c>
      <c r="M33" s="75">
        <v>13784706072</v>
      </c>
    </row>
    <row r="34" s="62" customFormat="1" customHeight="1" spans="1:13">
      <c r="A34" s="72">
        <f t="shared" si="0"/>
        <v>32</v>
      </c>
      <c r="B34" s="74" t="s">
        <v>162</v>
      </c>
      <c r="C34" s="74" t="s">
        <v>163</v>
      </c>
      <c r="D34" s="75" t="s">
        <v>164</v>
      </c>
      <c r="E34" s="74" t="s">
        <v>34</v>
      </c>
      <c r="F34" s="74" t="s">
        <v>165</v>
      </c>
      <c r="G34" s="74" t="s">
        <v>19</v>
      </c>
      <c r="H34" s="76">
        <v>26.98</v>
      </c>
      <c r="I34" s="86">
        <v>31</v>
      </c>
      <c r="J34" s="92">
        <f t="shared" si="1"/>
        <v>1480.3926</v>
      </c>
      <c r="K34" s="93">
        <v>33.33</v>
      </c>
      <c r="L34" s="92">
        <f t="shared" si="2"/>
        <v>1513.7226</v>
      </c>
      <c r="M34" s="94">
        <v>16630728865</v>
      </c>
    </row>
    <row r="35" s="62" customFormat="1" customHeight="1" spans="1:13">
      <c r="A35" s="72">
        <f t="shared" si="0"/>
        <v>33</v>
      </c>
      <c r="B35" s="75" t="s">
        <v>166</v>
      </c>
      <c r="C35" s="74" t="s">
        <v>167</v>
      </c>
      <c r="D35" s="75" t="s">
        <v>168</v>
      </c>
      <c r="E35" s="75" t="s">
        <v>17</v>
      </c>
      <c r="F35" s="73" t="s">
        <v>169</v>
      </c>
      <c r="G35" s="75" t="s">
        <v>170</v>
      </c>
      <c r="H35" s="76">
        <v>26.98</v>
      </c>
      <c r="I35" s="86">
        <v>31</v>
      </c>
      <c r="J35" s="92">
        <f t="shared" si="1"/>
        <v>1480.3926</v>
      </c>
      <c r="K35" s="93">
        <v>33.33</v>
      </c>
      <c r="L35" s="92">
        <f t="shared" si="2"/>
        <v>1513.7226</v>
      </c>
      <c r="M35" s="94">
        <v>19933268183</v>
      </c>
    </row>
    <row r="36" s="62" customFormat="1" customHeight="1" spans="1:13">
      <c r="A36" s="72">
        <f t="shared" si="0"/>
        <v>34</v>
      </c>
      <c r="B36" s="74" t="s">
        <v>171</v>
      </c>
      <c r="C36" s="74" t="s">
        <v>172</v>
      </c>
      <c r="D36" s="75" t="s">
        <v>173</v>
      </c>
      <c r="E36" s="74" t="s">
        <v>34</v>
      </c>
      <c r="F36" s="74" t="s">
        <v>174</v>
      </c>
      <c r="G36" s="74" t="s">
        <v>161</v>
      </c>
      <c r="H36" s="76">
        <v>26.98</v>
      </c>
      <c r="I36" s="86">
        <v>31</v>
      </c>
      <c r="J36" s="92">
        <f t="shared" si="1"/>
        <v>1480.3926</v>
      </c>
      <c r="K36" s="93">
        <v>33.33</v>
      </c>
      <c r="L36" s="92">
        <f t="shared" si="2"/>
        <v>1513.7226</v>
      </c>
      <c r="M36" s="94">
        <v>15100781234</v>
      </c>
    </row>
    <row r="37" s="62" customFormat="1" customHeight="1" spans="1:13">
      <c r="A37" s="72">
        <f t="shared" si="0"/>
        <v>35</v>
      </c>
      <c r="B37" s="74" t="s">
        <v>175</v>
      </c>
      <c r="C37" s="74" t="s">
        <v>176</v>
      </c>
      <c r="D37" s="75" t="s">
        <v>177</v>
      </c>
      <c r="E37" s="74" t="s">
        <v>34</v>
      </c>
      <c r="F37" s="74" t="s">
        <v>178</v>
      </c>
      <c r="G37" s="74" t="s">
        <v>120</v>
      </c>
      <c r="H37" s="76">
        <v>26.98</v>
      </c>
      <c r="I37" s="86">
        <v>31</v>
      </c>
      <c r="J37" s="92">
        <f t="shared" si="1"/>
        <v>1480.3926</v>
      </c>
      <c r="K37" s="93">
        <v>33.33</v>
      </c>
      <c r="L37" s="92">
        <f t="shared" si="2"/>
        <v>1513.7226</v>
      </c>
      <c r="M37" s="94">
        <v>15130748181</v>
      </c>
    </row>
    <row r="38" s="62" customFormat="1" customHeight="1" spans="1:13">
      <c r="A38" s="72">
        <f t="shared" si="0"/>
        <v>36</v>
      </c>
      <c r="B38" s="74" t="s">
        <v>179</v>
      </c>
      <c r="C38" s="74" t="s">
        <v>180</v>
      </c>
      <c r="D38" s="75" t="s">
        <v>181</v>
      </c>
      <c r="E38" s="74" t="s">
        <v>17</v>
      </c>
      <c r="F38" s="74" t="s">
        <v>182</v>
      </c>
      <c r="G38" s="74" t="s">
        <v>183</v>
      </c>
      <c r="H38" s="76">
        <v>26.98</v>
      </c>
      <c r="I38" s="86">
        <v>31</v>
      </c>
      <c r="J38" s="92">
        <f t="shared" si="1"/>
        <v>1480.3926</v>
      </c>
      <c r="K38" s="93">
        <v>33.33</v>
      </c>
      <c r="L38" s="92">
        <f t="shared" si="2"/>
        <v>1513.7226</v>
      </c>
      <c r="M38" s="94">
        <v>13930796768</v>
      </c>
    </row>
    <row r="39" s="62" customFormat="1" customHeight="1" spans="1:13">
      <c r="A39" s="72">
        <f t="shared" si="0"/>
        <v>37</v>
      </c>
      <c r="B39" s="74" t="s">
        <v>184</v>
      </c>
      <c r="C39" s="74" t="s">
        <v>185</v>
      </c>
      <c r="D39" s="75" t="s">
        <v>186</v>
      </c>
      <c r="E39" s="74" t="s">
        <v>17</v>
      </c>
      <c r="F39" s="74" t="s">
        <v>187</v>
      </c>
      <c r="G39" s="74" t="s">
        <v>161</v>
      </c>
      <c r="H39" s="76">
        <v>26.98</v>
      </c>
      <c r="I39" s="86">
        <v>31</v>
      </c>
      <c r="J39" s="92">
        <f t="shared" si="1"/>
        <v>1480.3926</v>
      </c>
      <c r="K39" s="93">
        <v>33.33</v>
      </c>
      <c r="L39" s="92">
        <f t="shared" si="2"/>
        <v>1513.7226</v>
      </c>
      <c r="M39" s="94">
        <v>13303178699</v>
      </c>
    </row>
    <row r="40" s="62" customFormat="1" customHeight="1" spans="1:13">
      <c r="A40" s="72">
        <f t="shared" si="0"/>
        <v>38</v>
      </c>
      <c r="B40" s="74" t="s">
        <v>188</v>
      </c>
      <c r="C40" s="74" t="s">
        <v>189</v>
      </c>
      <c r="D40" s="75" t="s">
        <v>190</v>
      </c>
      <c r="E40" s="74" t="s">
        <v>34</v>
      </c>
      <c r="F40" s="74" t="s">
        <v>191</v>
      </c>
      <c r="G40" s="74" t="s">
        <v>192</v>
      </c>
      <c r="H40" s="76">
        <v>26.98</v>
      </c>
      <c r="I40" s="86">
        <v>31</v>
      </c>
      <c r="J40" s="92">
        <f t="shared" si="1"/>
        <v>1480.3926</v>
      </c>
      <c r="K40" s="93">
        <v>33.33</v>
      </c>
      <c r="L40" s="92">
        <f t="shared" si="2"/>
        <v>1513.7226</v>
      </c>
      <c r="M40" s="94">
        <v>17320725161</v>
      </c>
    </row>
    <row r="41" s="62" customFormat="1" customHeight="1" spans="1:13">
      <c r="A41" s="72">
        <f t="shared" si="0"/>
        <v>39</v>
      </c>
      <c r="B41" s="74" t="s">
        <v>193</v>
      </c>
      <c r="C41" s="74" t="s">
        <v>194</v>
      </c>
      <c r="D41" s="75" t="s">
        <v>195</v>
      </c>
      <c r="E41" s="74" t="s">
        <v>34</v>
      </c>
      <c r="F41" s="172" t="s">
        <v>196</v>
      </c>
      <c r="G41" s="74" t="s">
        <v>197</v>
      </c>
      <c r="H41" s="76">
        <v>26.98</v>
      </c>
      <c r="I41" s="86">
        <v>31</v>
      </c>
      <c r="J41" s="92">
        <f t="shared" si="1"/>
        <v>1480.3926</v>
      </c>
      <c r="K41" s="93">
        <v>33.33</v>
      </c>
      <c r="L41" s="92">
        <f t="shared" si="2"/>
        <v>1513.7226</v>
      </c>
      <c r="M41" s="94">
        <v>13932790539</v>
      </c>
    </row>
    <row r="42" s="62" customFormat="1" customHeight="1" spans="1:13">
      <c r="A42" s="72">
        <f t="shared" si="0"/>
        <v>40</v>
      </c>
      <c r="B42" s="74" t="s">
        <v>198</v>
      </c>
      <c r="C42" s="74" t="s">
        <v>199</v>
      </c>
      <c r="D42" s="75" t="s">
        <v>200</v>
      </c>
      <c r="E42" s="74" t="s">
        <v>17</v>
      </c>
      <c r="F42" s="74" t="s">
        <v>201</v>
      </c>
      <c r="G42" s="74" t="s">
        <v>81</v>
      </c>
      <c r="H42" s="76">
        <v>26.98</v>
      </c>
      <c r="I42" s="86">
        <v>31</v>
      </c>
      <c r="J42" s="92">
        <f t="shared" si="1"/>
        <v>1480.3926</v>
      </c>
      <c r="K42" s="93">
        <v>33.33</v>
      </c>
      <c r="L42" s="92">
        <f t="shared" si="2"/>
        <v>1513.7226</v>
      </c>
      <c r="M42" s="94">
        <v>15100789222</v>
      </c>
    </row>
    <row r="43" s="62" customFormat="1" customHeight="1" spans="1:13">
      <c r="A43" s="72">
        <f t="shared" si="0"/>
        <v>41</v>
      </c>
      <c r="B43" s="80" t="s">
        <v>202</v>
      </c>
      <c r="C43" s="80" t="s">
        <v>203</v>
      </c>
      <c r="D43" s="81" t="s">
        <v>204</v>
      </c>
      <c r="E43" s="80" t="s">
        <v>17</v>
      </c>
      <c r="F43" s="80" t="s">
        <v>205</v>
      </c>
      <c r="G43" s="80" t="s">
        <v>41</v>
      </c>
      <c r="H43" s="76">
        <v>26.98</v>
      </c>
      <c r="I43" s="86">
        <v>31</v>
      </c>
      <c r="J43" s="92">
        <f t="shared" si="1"/>
        <v>1480.3926</v>
      </c>
      <c r="K43" s="93">
        <v>33.33</v>
      </c>
      <c r="L43" s="92">
        <f t="shared" si="2"/>
        <v>1513.7226</v>
      </c>
      <c r="M43" s="94">
        <v>18131791597</v>
      </c>
    </row>
    <row r="44" s="62" customFormat="1" customHeight="1" spans="1:13">
      <c r="A44" s="72">
        <f t="shared" si="0"/>
        <v>42</v>
      </c>
      <c r="B44" s="74" t="s">
        <v>206</v>
      </c>
      <c r="C44" s="74" t="s">
        <v>207</v>
      </c>
      <c r="D44" s="75" t="s">
        <v>208</v>
      </c>
      <c r="E44" s="74" t="s">
        <v>17</v>
      </c>
      <c r="F44" s="172" t="s">
        <v>209</v>
      </c>
      <c r="G44" s="74" t="s">
        <v>19</v>
      </c>
      <c r="H44" s="76">
        <v>25.06</v>
      </c>
      <c r="I44" s="86">
        <v>31</v>
      </c>
      <c r="J44" s="92">
        <f t="shared" si="1"/>
        <v>1375.0422</v>
      </c>
      <c r="K44" s="93">
        <v>33.33</v>
      </c>
      <c r="L44" s="92">
        <f t="shared" si="2"/>
        <v>1408.3722</v>
      </c>
      <c r="M44" s="94">
        <v>18903276138</v>
      </c>
    </row>
    <row r="45" s="62" customFormat="1" customHeight="1" spans="1:13">
      <c r="A45" s="72">
        <f t="shared" si="0"/>
        <v>43</v>
      </c>
      <c r="B45" s="74" t="s">
        <v>210</v>
      </c>
      <c r="C45" s="74" t="s">
        <v>211</v>
      </c>
      <c r="D45" s="75" t="s">
        <v>212</v>
      </c>
      <c r="E45" s="74" t="s">
        <v>34</v>
      </c>
      <c r="F45" s="74" t="s">
        <v>213</v>
      </c>
      <c r="G45" s="74" t="s">
        <v>19</v>
      </c>
      <c r="H45" s="82">
        <v>25.13</v>
      </c>
      <c r="I45" s="86">
        <v>31</v>
      </c>
      <c r="J45" s="92">
        <f t="shared" si="1"/>
        <v>1378.8831</v>
      </c>
      <c r="K45" s="93">
        <v>33.33</v>
      </c>
      <c r="L45" s="92">
        <f t="shared" si="2"/>
        <v>1412.2131</v>
      </c>
      <c r="M45" s="94">
        <v>15803275290</v>
      </c>
    </row>
    <row r="46" s="62" customFormat="1" customHeight="1" spans="1:13">
      <c r="A46" s="72">
        <f t="shared" si="0"/>
        <v>44</v>
      </c>
      <c r="B46" s="74" t="s">
        <v>214</v>
      </c>
      <c r="C46" s="74" t="s">
        <v>215</v>
      </c>
      <c r="D46" s="75" t="s">
        <v>216</v>
      </c>
      <c r="E46" s="74" t="s">
        <v>17</v>
      </c>
      <c r="F46" s="74" t="s">
        <v>217</v>
      </c>
      <c r="G46" s="74" t="s">
        <v>19</v>
      </c>
      <c r="H46" s="82">
        <v>25.06</v>
      </c>
      <c r="I46" s="86">
        <v>31</v>
      </c>
      <c r="J46" s="92">
        <f t="shared" si="1"/>
        <v>1375.0422</v>
      </c>
      <c r="K46" s="93">
        <v>33.33</v>
      </c>
      <c r="L46" s="92">
        <f t="shared" si="2"/>
        <v>1408.3722</v>
      </c>
      <c r="M46" s="94">
        <v>18231752965</v>
      </c>
    </row>
    <row r="47" s="62" customFormat="1" customHeight="1" spans="1:13">
      <c r="A47" s="72">
        <f t="shared" si="0"/>
        <v>45</v>
      </c>
      <c r="B47" s="74" t="s">
        <v>218</v>
      </c>
      <c r="C47" s="74" t="s">
        <v>219</v>
      </c>
      <c r="D47" s="75" t="s">
        <v>220</v>
      </c>
      <c r="E47" s="74" t="s">
        <v>34</v>
      </c>
      <c r="F47" s="74" t="s">
        <v>221</v>
      </c>
      <c r="G47" s="74" t="s">
        <v>222</v>
      </c>
      <c r="H47" s="76">
        <v>25.06</v>
      </c>
      <c r="I47" s="86">
        <v>31</v>
      </c>
      <c r="J47" s="92">
        <f t="shared" si="1"/>
        <v>1375.0422</v>
      </c>
      <c r="K47" s="93">
        <v>33.33</v>
      </c>
      <c r="L47" s="92">
        <f t="shared" si="2"/>
        <v>1408.3722</v>
      </c>
      <c r="M47" s="94">
        <v>18733093193</v>
      </c>
    </row>
    <row r="48" s="62" customFormat="1" customHeight="1" spans="1:13">
      <c r="A48" s="72">
        <f t="shared" si="0"/>
        <v>46</v>
      </c>
      <c r="B48" s="74" t="s">
        <v>223</v>
      </c>
      <c r="C48" s="73" t="s">
        <v>224</v>
      </c>
      <c r="D48" s="75" t="s">
        <v>225</v>
      </c>
      <c r="E48" s="74" t="s">
        <v>34</v>
      </c>
      <c r="F48" s="74" t="s">
        <v>226</v>
      </c>
      <c r="G48" s="74" t="s">
        <v>227</v>
      </c>
      <c r="H48" s="76">
        <v>25.13</v>
      </c>
      <c r="I48" s="86">
        <v>31</v>
      </c>
      <c r="J48" s="92">
        <f t="shared" si="1"/>
        <v>1378.8831</v>
      </c>
      <c r="K48" s="93">
        <v>33.33</v>
      </c>
      <c r="L48" s="92">
        <f t="shared" si="2"/>
        <v>1412.2131</v>
      </c>
      <c r="M48" s="94">
        <v>13191993344</v>
      </c>
    </row>
    <row r="49" s="62" customFormat="1" customHeight="1" spans="1:13">
      <c r="A49" s="72">
        <f t="shared" si="0"/>
        <v>47</v>
      </c>
      <c r="B49" s="75" t="s">
        <v>228</v>
      </c>
      <c r="C49" s="74" t="s">
        <v>229</v>
      </c>
      <c r="D49" s="12" t="s">
        <v>230</v>
      </c>
      <c r="E49" s="75" t="s">
        <v>34</v>
      </c>
      <c r="F49" s="74" t="s">
        <v>231</v>
      </c>
      <c r="G49" s="74" t="s">
        <v>232</v>
      </c>
      <c r="H49" s="76">
        <v>25.06</v>
      </c>
      <c r="I49" s="86">
        <v>31</v>
      </c>
      <c r="J49" s="92">
        <f t="shared" si="1"/>
        <v>1375.0422</v>
      </c>
      <c r="K49" s="93">
        <v>33.33</v>
      </c>
      <c r="L49" s="92">
        <f t="shared" si="2"/>
        <v>1408.3722</v>
      </c>
      <c r="M49" s="93">
        <v>13931731668</v>
      </c>
    </row>
    <row r="50" s="62" customFormat="1" customHeight="1" spans="1:13">
      <c r="A50" s="72">
        <f t="shared" si="0"/>
        <v>48</v>
      </c>
      <c r="B50" s="74" t="s">
        <v>233</v>
      </c>
      <c r="C50" s="74" t="s">
        <v>234</v>
      </c>
      <c r="D50" s="75" t="s">
        <v>235</v>
      </c>
      <c r="E50" s="74" t="s">
        <v>34</v>
      </c>
      <c r="F50" s="74" t="s">
        <v>236</v>
      </c>
      <c r="G50" s="74" t="s">
        <v>237</v>
      </c>
      <c r="H50" s="76">
        <v>25.06</v>
      </c>
      <c r="I50" s="86">
        <v>31</v>
      </c>
      <c r="J50" s="92">
        <f t="shared" si="1"/>
        <v>1375.0422</v>
      </c>
      <c r="K50" s="93">
        <v>33.33</v>
      </c>
      <c r="L50" s="92">
        <f t="shared" si="2"/>
        <v>1408.3722</v>
      </c>
      <c r="M50" s="94">
        <v>17731735872</v>
      </c>
    </row>
    <row r="51" s="62" customFormat="1" customHeight="1" spans="1:13">
      <c r="A51" s="72">
        <f t="shared" si="0"/>
        <v>49</v>
      </c>
      <c r="B51" s="80" t="s">
        <v>238</v>
      </c>
      <c r="C51" s="74" t="s">
        <v>239</v>
      </c>
      <c r="D51" s="75" t="s">
        <v>240</v>
      </c>
      <c r="E51" s="74" t="s">
        <v>17</v>
      </c>
      <c r="F51" s="74" t="s">
        <v>241</v>
      </c>
      <c r="G51" s="74" t="s">
        <v>242</v>
      </c>
      <c r="H51" s="76">
        <v>44.3</v>
      </c>
      <c r="I51" s="86">
        <v>31</v>
      </c>
      <c r="J51" s="92">
        <f t="shared" si="1"/>
        <v>2430.741</v>
      </c>
      <c r="K51" s="93">
        <v>33.33</v>
      </c>
      <c r="L51" s="92">
        <f t="shared" si="2"/>
        <v>2464.071</v>
      </c>
      <c r="M51" s="94">
        <v>18633873700</v>
      </c>
    </row>
    <row r="52" s="62" customFormat="1" customHeight="1" spans="1:13">
      <c r="A52" s="72">
        <f t="shared" si="0"/>
        <v>50</v>
      </c>
      <c r="B52" s="74" t="s">
        <v>243</v>
      </c>
      <c r="C52" s="74" t="s">
        <v>244</v>
      </c>
      <c r="D52" s="78" t="s">
        <v>245</v>
      </c>
      <c r="E52" s="74" t="s">
        <v>34</v>
      </c>
      <c r="F52" s="74" t="s">
        <v>246</v>
      </c>
      <c r="G52" s="74" t="s">
        <v>247</v>
      </c>
      <c r="H52" s="82">
        <v>44.36</v>
      </c>
      <c r="I52" s="86">
        <v>31</v>
      </c>
      <c r="J52" s="92">
        <f t="shared" si="1"/>
        <v>2434.0332</v>
      </c>
      <c r="K52" s="93">
        <v>33.33</v>
      </c>
      <c r="L52" s="92">
        <f t="shared" si="2"/>
        <v>2467.3632</v>
      </c>
      <c r="M52" s="94">
        <v>13315151285</v>
      </c>
    </row>
    <row r="53" s="62" customFormat="1" customHeight="1" spans="1:13">
      <c r="A53" s="72">
        <v>51</v>
      </c>
      <c r="B53" s="86" t="s">
        <v>248</v>
      </c>
      <c r="C53" s="74" t="s">
        <v>249</v>
      </c>
      <c r="D53" s="75" t="s">
        <v>250</v>
      </c>
      <c r="E53" s="74" t="s">
        <v>17</v>
      </c>
      <c r="F53" s="172" t="s">
        <v>251</v>
      </c>
      <c r="G53" s="74" t="s">
        <v>252</v>
      </c>
      <c r="H53" s="82">
        <v>25.06</v>
      </c>
      <c r="I53" s="86">
        <v>31</v>
      </c>
      <c r="J53" s="92">
        <f t="shared" si="1"/>
        <v>1375.0422</v>
      </c>
      <c r="K53" s="93">
        <v>33.33</v>
      </c>
      <c r="L53" s="92">
        <f t="shared" si="2"/>
        <v>1408.3722</v>
      </c>
      <c r="M53" s="86">
        <v>18632709800</v>
      </c>
    </row>
    <row r="54" s="62" customFormat="1" customHeight="1" spans="1:13">
      <c r="A54" s="72">
        <f t="shared" ref="A54:A81" si="3">ROW()-2</f>
        <v>52</v>
      </c>
      <c r="B54" s="74" t="s">
        <v>253</v>
      </c>
      <c r="C54" s="74" t="s">
        <v>254</v>
      </c>
      <c r="D54" s="12" t="s">
        <v>255</v>
      </c>
      <c r="E54" s="74" t="s">
        <v>34</v>
      </c>
      <c r="F54" s="74" t="s">
        <v>256</v>
      </c>
      <c r="G54" s="75" t="s">
        <v>257</v>
      </c>
      <c r="H54" s="76">
        <v>25.06</v>
      </c>
      <c r="I54" s="86">
        <v>31</v>
      </c>
      <c r="J54" s="92">
        <f t="shared" si="1"/>
        <v>1375.0422</v>
      </c>
      <c r="K54" s="93">
        <v>33.33</v>
      </c>
      <c r="L54" s="92">
        <f t="shared" si="2"/>
        <v>1408.3722</v>
      </c>
      <c r="M54" s="94">
        <v>13932781111</v>
      </c>
    </row>
    <row r="55" s="62" customFormat="1" customHeight="1" spans="1:13">
      <c r="A55" s="72">
        <f t="shared" si="3"/>
        <v>53</v>
      </c>
      <c r="B55" s="74" t="s">
        <v>258</v>
      </c>
      <c r="C55" s="74" t="s">
        <v>259</v>
      </c>
      <c r="D55" s="75" t="s">
        <v>260</v>
      </c>
      <c r="E55" s="74" t="s">
        <v>17</v>
      </c>
      <c r="F55" s="74" t="s">
        <v>261</v>
      </c>
      <c r="G55" s="74" t="s">
        <v>81</v>
      </c>
      <c r="H55" s="76">
        <v>25.06</v>
      </c>
      <c r="I55" s="86">
        <v>31</v>
      </c>
      <c r="J55" s="92">
        <f t="shared" si="1"/>
        <v>1375.0422</v>
      </c>
      <c r="K55" s="93">
        <v>33.33</v>
      </c>
      <c r="L55" s="92">
        <f t="shared" si="2"/>
        <v>1408.3722</v>
      </c>
      <c r="M55" s="94">
        <v>18730769010</v>
      </c>
    </row>
    <row r="56" s="62" customFormat="1" customHeight="1" spans="1:13">
      <c r="A56" s="72">
        <f t="shared" si="3"/>
        <v>54</v>
      </c>
      <c r="B56" s="74" t="s">
        <v>262</v>
      </c>
      <c r="C56" s="74" t="s">
        <v>263</v>
      </c>
      <c r="D56" s="75" t="s">
        <v>264</v>
      </c>
      <c r="E56" s="74" t="s">
        <v>34</v>
      </c>
      <c r="F56" s="74" t="s">
        <v>265</v>
      </c>
      <c r="G56" s="74" t="s">
        <v>81</v>
      </c>
      <c r="H56" s="76">
        <v>43.7</v>
      </c>
      <c r="I56" s="86">
        <v>31</v>
      </c>
      <c r="J56" s="92">
        <f t="shared" si="1"/>
        <v>2397.819</v>
      </c>
      <c r="K56" s="93">
        <v>33.33</v>
      </c>
      <c r="L56" s="92">
        <f t="shared" si="2"/>
        <v>2431.149</v>
      </c>
      <c r="M56" s="94">
        <v>13012038803</v>
      </c>
    </row>
    <row r="57" s="62" customFormat="1" customHeight="1" spans="1:13">
      <c r="A57" s="72">
        <f t="shared" si="3"/>
        <v>55</v>
      </c>
      <c r="B57" s="74" t="s">
        <v>266</v>
      </c>
      <c r="C57" s="74" t="s">
        <v>267</v>
      </c>
      <c r="D57" s="75" t="s">
        <v>268</v>
      </c>
      <c r="E57" s="74" t="s">
        <v>34</v>
      </c>
      <c r="F57" s="74" t="s">
        <v>269</v>
      </c>
      <c r="G57" s="74" t="s">
        <v>270</v>
      </c>
      <c r="H57" s="76">
        <v>25.06</v>
      </c>
      <c r="I57" s="86">
        <v>31</v>
      </c>
      <c r="J57" s="92">
        <f t="shared" si="1"/>
        <v>1375.0422</v>
      </c>
      <c r="K57" s="93">
        <v>33.33</v>
      </c>
      <c r="L57" s="92">
        <f t="shared" si="2"/>
        <v>1408.3722</v>
      </c>
      <c r="M57" s="94">
        <v>18713724935</v>
      </c>
    </row>
    <row r="58" s="62" customFormat="1" customHeight="1" spans="1:13">
      <c r="A58" s="72">
        <f t="shared" si="3"/>
        <v>56</v>
      </c>
      <c r="B58" s="74" t="s">
        <v>271</v>
      </c>
      <c r="C58" s="74" t="s">
        <v>272</v>
      </c>
      <c r="D58" s="78" t="s">
        <v>273</v>
      </c>
      <c r="E58" s="74" t="s">
        <v>17</v>
      </c>
      <c r="F58" s="74" t="s">
        <v>274</v>
      </c>
      <c r="G58" s="74" t="s">
        <v>275</v>
      </c>
      <c r="H58" s="76">
        <v>25.06</v>
      </c>
      <c r="I58" s="86">
        <v>31</v>
      </c>
      <c r="J58" s="92">
        <f t="shared" si="1"/>
        <v>1375.0422</v>
      </c>
      <c r="K58" s="93">
        <v>33.33</v>
      </c>
      <c r="L58" s="92">
        <f t="shared" si="2"/>
        <v>1408.3722</v>
      </c>
      <c r="M58" s="94">
        <v>18931761519</v>
      </c>
    </row>
    <row r="59" s="62" customFormat="1" customHeight="1" spans="1:13">
      <c r="A59" s="72">
        <f t="shared" si="3"/>
        <v>57</v>
      </c>
      <c r="B59" s="74" t="s">
        <v>276</v>
      </c>
      <c r="C59" s="74" t="s">
        <v>277</v>
      </c>
      <c r="D59" s="75" t="s">
        <v>278</v>
      </c>
      <c r="E59" s="74" t="s">
        <v>17</v>
      </c>
      <c r="F59" s="74" t="s">
        <v>279</v>
      </c>
      <c r="G59" s="74" t="s">
        <v>130</v>
      </c>
      <c r="H59" s="76">
        <v>25.06</v>
      </c>
      <c r="I59" s="86">
        <v>31</v>
      </c>
      <c r="J59" s="92">
        <f t="shared" si="1"/>
        <v>1375.0422</v>
      </c>
      <c r="K59" s="93">
        <v>33.33</v>
      </c>
      <c r="L59" s="92">
        <f t="shared" si="2"/>
        <v>1408.3722</v>
      </c>
      <c r="M59" s="94">
        <v>18203372010</v>
      </c>
    </row>
    <row r="60" s="62" customFormat="1" customHeight="1" spans="1:13">
      <c r="A60" s="72">
        <f t="shared" si="3"/>
        <v>58</v>
      </c>
      <c r="B60" s="74" t="s">
        <v>280</v>
      </c>
      <c r="C60" s="74" t="s">
        <v>281</v>
      </c>
      <c r="D60" s="75" t="s">
        <v>282</v>
      </c>
      <c r="E60" s="74" t="s">
        <v>34</v>
      </c>
      <c r="F60" s="74" t="s">
        <v>283</v>
      </c>
      <c r="G60" s="74" t="s">
        <v>284</v>
      </c>
      <c r="H60" s="76">
        <v>25.06</v>
      </c>
      <c r="I60" s="86">
        <v>31</v>
      </c>
      <c r="J60" s="92">
        <f t="shared" si="1"/>
        <v>1375.0422</v>
      </c>
      <c r="K60" s="93">
        <v>33.33</v>
      </c>
      <c r="L60" s="92">
        <f t="shared" si="2"/>
        <v>1408.3722</v>
      </c>
      <c r="M60" s="94">
        <v>13833989801</v>
      </c>
    </row>
    <row r="61" s="62" customFormat="1" customHeight="1" spans="1:13">
      <c r="A61" s="72">
        <f t="shared" si="3"/>
        <v>59</v>
      </c>
      <c r="B61" s="74" t="s">
        <v>285</v>
      </c>
      <c r="C61" s="74" t="s">
        <v>286</v>
      </c>
      <c r="D61" s="75" t="s">
        <v>287</v>
      </c>
      <c r="E61" s="74" t="s">
        <v>17</v>
      </c>
      <c r="F61" s="74" t="s">
        <v>288</v>
      </c>
      <c r="G61" s="74" t="s">
        <v>289</v>
      </c>
      <c r="H61" s="76">
        <v>25.13</v>
      </c>
      <c r="I61" s="86">
        <v>31</v>
      </c>
      <c r="J61" s="92">
        <f t="shared" si="1"/>
        <v>1378.8831</v>
      </c>
      <c r="K61" s="93">
        <v>33.33</v>
      </c>
      <c r="L61" s="92">
        <f t="shared" si="2"/>
        <v>1412.2131</v>
      </c>
      <c r="M61" s="94">
        <v>18032708899</v>
      </c>
    </row>
    <row r="62" s="62" customFormat="1" customHeight="1" spans="1:13">
      <c r="A62" s="72">
        <f t="shared" si="3"/>
        <v>60</v>
      </c>
      <c r="B62" s="75" t="s">
        <v>290</v>
      </c>
      <c r="C62" s="75" t="s">
        <v>291</v>
      </c>
      <c r="D62" s="75" t="s">
        <v>292</v>
      </c>
      <c r="E62" s="75" t="s">
        <v>17</v>
      </c>
      <c r="F62" s="75" t="s">
        <v>293</v>
      </c>
      <c r="G62" s="75" t="s">
        <v>294</v>
      </c>
      <c r="H62" s="76">
        <v>25.06</v>
      </c>
      <c r="I62" s="86">
        <v>31</v>
      </c>
      <c r="J62" s="92">
        <f t="shared" si="1"/>
        <v>1375.0422</v>
      </c>
      <c r="K62" s="93">
        <v>33.33</v>
      </c>
      <c r="L62" s="92">
        <f t="shared" si="2"/>
        <v>1408.3722</v>
      </c>
      <c r="M62" s="94">
        <v>15530711166</v>
      </c>
    </row>
    <row r="63" s="62" customFormat="1" customHeight="1" spans="1:13">
      <c r="A63" s="72">
        <f t="shared" si="3"/>
        <v>61</v>
      </c>
      <c r="B63" s="74" t="s">
        <v>295</v>
      </c>
      <c r="C63" s="74" t="s">
        <v>296</v>
      </c>
      <c r="D63" s="75" t="s">
        <v>297</v>
      </c>
      <c r="E63" s="74" t="s">
        <v>34</v>
      </c>
      <c r="F63" s="74" t="s">
        <v>298</v>
      </c>
      <c r="G63" s="74" t="s">
        <v>161</v>
      </c>
      <c r="H63" s="76">
        <v>25.06</v>
      </c>
      <c r="I63" s="86">
        <v>31</v>
      </c>
      <c r="J63" s="92">
        <f t="shared" si="1"/>
        <v>1375.0422</v>
      </c>
      <c r="K63" s="93">
        <v>33.33</v>
      </c>
      <c r="L63" s="92">
        <f t="shared" si="2"/>
        <v>1408.3722</v>
      </c>
      <c r="M63" s="94">
        <v>13722721888</v>
      </c>
    </row>
    <row r="64" s="62" customFormat="1" customHeight="1" spans="1:13">
      <c r="A64" s="72">
        <f t="shared" si="3"/>
        <v>62</v>
      </c>
      <c r="B64" s="74" t="s">
        <v>299</v>
      </c>
      <c r="C64" s="74" t="s">
        <v>300</v>
      </c>
      <c r="D64" s="75" t="s">
        <v>301</v>
      </c>
      <c r="E64" s="74" t="s">
        <v>34</v>
      </c>
      <c r="F64" s="74" t="s">
        <v>302</v>
      </c>
      <c r="G64" s="74" t="s">
        <v>161</v>
      </c>
      <c r="H64" s="76">
        <v>25.06</v>
      </c>
      <c r="I64" s="86">
        <v>31</v>
      </c>
      <c r="J64" s="92">
        <f t="shared" si="1"/>
        <v>1375.0422</v>
      </c>
      <c r="K64" s="93">
        <v>33.33</v>
      </c>
      <c r="L64" s="92">
        <f t="shared" si="2"/>
        <v>1408.3722</v>
      </c>
      <c r="M64" s="94">
        <v>15132703933</v>
      </c>
    </row>
    <row r="65" s="62" customFormat="1" customHeight="1" spans="1:13">
      <c r="A65" s="72">
        <f t="shared" si="3"/>
        <v>63</v>
      </c>
      <c r="B65" s="74" t="s">
        <v>303</v>
      </c>
      <c r="C65" s="74" t="s">
        <v>304</v>
      </c>
      <c r="D65" s="75" t="s">
        <v>305</v>
      </c>
      <c r="E65" s="74" t="s">
        <v>17</v>
      </c>
      <c r="F65" s="74" t="s">
        <v>306</v>
      </c>
      <c r="G65" s="74" t="s">
        <v>19</v>
      </c>
      <c r="H65" s="76">
        <v>25.06</v>
      </c>
      <c r="I65" s="86">
        <v>31</v>
      </c>
      <c r="J65" s="92">
        <f t="shared" si="1"/>
        <v>1375.0422</v>
      </c>
      <c r="K65" s="93">
        <v>33.33</v>
      </c>
      <c r="L65" s="92">
        <f t="shared" si="2"/>
        <v>1408.3722</v>
      </c>
      <c r="M65" s="94">
        <v>15350789690</v>
      </c>
    </row>
    <row r="66" s="62" customFormat="1" customHeight="1" spans="1:13">
      <c r="A66" s="72">
        <f t="shared" si="3"/>
        <v>64</v>
      </c>
      <c r="B66" s="74" t="s">
        <v>307</v>
      </c>
      <c r="C66" s="74" t="s">
        <v>308</v>
      </c>
      <c r="D66" s="75" t="s">
        <v>309</v>
      </c>
      <c r="E66" s="74" t="s">
        <v>34</v>
      </c>
      <c r="F66" s="74" t="s">
        <v>310</v>
      </c>
      <c r="G66" s="74" t="s">
        <v>19</v>
      </c>
      <c r="H66" s="76">
        <v>25.44</v>
      </c>
      <c r="I66" s="86">
        <v>31</v>
      </c>
      <c r="J66" s="92">
        <f t="shared" si="1"/>
        <v>1395.8928</v>
      </c>
      <c r="K66" s="93">
        <v>33.33</v>
      </c>
      <c r="L66" s="92">
        <f t="shared" si="2"/>
        <v>1429.2228</v>
      </c>
      <c r="M66" s="75">
        <v>17732391313</v>
      </c>
    </row>
    <row r="67" s="62" customFormat="1" customHeight="1" spans="1:13">
      <c r="A67" s="72">
        <f t="shared" si="3"/>
        <v>65</v>
      </c>
      <c r="B67" s="74" t="s">
        <v>311</v>
      </c>
      <c r="C67" s="74" t="s">
        <v>312</v>
      </c>
      <c r="D67" s="75" t="s">
        <v>313</v>
      </c>
      <c r="E67" s="74" t="s">
        <v>17</v>
      </c>
      <c r="F67" s="172" t="s">
        <v>314</v>
      </c>
      <c r="G67" s="74" t="s">
        <v>315</v>
      </c>
      <c r="H67" s="76">
        <v>24.44</v>
      </c>
      <c r="I67" s="86">
        <v>31</v>
      </c>
      <c r="J67" s="92">
        <f t="shared" ref="J67:J81" si="4">H67*1.77*I67</f>
        <v>1341.0228</v>
      </c>
      <c r="K67" s="93">
        <v>33.33</v>
      </c>
      <c r="L67" s="92">
        <f t="shared" ref="L67:L81" si="5">J67+K67</f>
        <v>1374.3528</v>
      </c>
      <c r="M67" s="94">
        <v>18210659116</v>
      </c>
    </row>
    <row r="68" s="62" customFormat="1" customHeight="1" spans="1:13">
      <c r="A68" s="72">
        <f t="shared" si="3"/>
        <v>66</v>
      </c>
      <c r="B68" s="74" t="s">
        <v>316</v>
      </c>
      <c r="C68" s="74" t="s">
        <v>317</v>
      </c>
      <c r="D68" s="75" t="s">
        <v>318</v>
      </c>
      <c r="E68" s="74" t="s">
        <v>17</v>
      </c>
      <c r="F68" s="74" t="s">
        <v>319</v>
      </c>
      <c r="G68" s="74" t="s">
        <v>320</v>
      </c>
      <c r="H68" s="76">
        <v>25.06</v>
      </c>
      <c r="I68" s="86">
        <v>31</v>
      </c>
      <c r="J68" s="92">
        <f t="shared" si="4"/>
        <v>1375.0422</v>
      </c>
      <c r="K68" s="93">
        <v>33.33</v>
      </c>
      <c r="L68" s="92">
        <f t="shared" si="5"/>
        <v>1408.3722</v>
      </c>
      <c r="M68" s="94">
        <v>19932252345</v>
      </c>
    </row>
    <row r="69" s="62" customFormat="1" customHeight="1" spans="1:13">
      <c r="A69" s="72">
        <f t="shared" si="3"/>
        <v>67</v>
      </c>
      <c r="B69" s="74" t="s">
        <v>321</v>
      </c>
      <c r="C69" s="74" t="s">
        <v>322</v>
      </c>
      <c r="D69" s="75" t="s">
        <v>323</v>
      </c>
      <c r="E69" s="74" t="s">
        <v>17</v>
      </c>
      <c r="F69" s="74" t="s">
        <v>324</v>
      </c>
      <c r="G69" s="74" t="s">
        <v>19</v>
      </c>
      <c r="H69" s="76">
        <v>30.88</v>
      </c>
      <c r="I69" s="86">
        <v>31</v>
      </c>
      <c r="J69" s="92">
        <f t="shared" si="4"/>
        <v>1694.3856</v>
      </c>
      <c r="K69" s="93">
        <v>33.33</v>
      </c>
      <c r="L69" s="92">
        <f t="shared" si="5"/>
        <v>1727.7156</v>
      </c>
      <c r="M69" s="94">
        <v>15373386087</v>
      </c>
    </row>
    <row r="70" s="62" customFormat="1" customHeight="1" spans="1:13">
      <c r="A70" s="72">
        <f t="shared" si="3"/>
        <v>68</v>
      </c>
      <c r="B70" s="74" t="s">
        <v>325</v>
      </c>
      <c r="C70" s="97" t="s">
        <v>326</v>
      </c>
      <c r="D70" s="93" t="s">
        <v>327</v>
      </c>
      <c r="E70" s="74" t="s">
        <v>17</v>
      </c>
      <c r="F70" s="98" t="s">
        <v>328</v>
      </c>
      <c r="G70" s="97" t="s">
        <v>329</v>
      </c>
      <c r="H70" s="76">
        <v>27.35</v>
      </c>
      <c r="I70" s="86">
        <v>31</v>
      </c>
      <c r="J70" s="92">
        <f t="shared" si="4"/>
        <v>1500.6945</v>
      </c>
      <c r="K70" s="93">
        <v>33.33</v>
      </c>
      <c r="L70" s="92">
        <f t="shared" si="5"/>
        <v>1534.0245</v>
      </c>
      <c r="M70" s="97">
        <v>18633719530</v>
      </c>
    </row>
    <row r="71" s="62" customFormat="1" customHeight="1" spans="1:13">
      <c r="A71" s="72">
        <f t="shared" si="3"/>
        <v>69</v>
      </c>
      <c r="B71" s="74" t="s">
        <v>330</v>
      </c>
      <c r="C71" s="74" t="s">
        <v>331</v>
      </c>
      <c r="D71" s="75" t="s">
        <v>332</v>
      </c>
      <c r="E71" s="74" t="s">
        <v>34</v>
      </c>
      <c r="F71" s="74" t="s">
        <v>333</v>
      </c>
      <c r="G71" s="74" t="s">
        <v>81</v>
      </c>
      <c r="H71" s="76">
        <v>25.06</v>
      </c>
      <c r="I71" s="86">
        <v>31</v>
      </c>
      <c r="J71" s="92">
        <f t="shared" si="4"/>
        <v>1375.0422</v>
      </c>
      <c r="K71" s="93">
        <v>33.33</v>
      </c>
      <c r="L71" s="92">
        <f t="shared" si="5"/>
        <v>1408.3722</v>
      </c>
      <c r="M71" s="94">
        <v>18303172806</v>
      </c>
    </row>
    <row r="72" s="62" customFormat="1" customHeight="1" spans="1:13">
      <c r="A72" s="72">
        <f t="shared" si="3"/>
        <v>70</v>
      </c>
      <c r="B72" s="88" t="s">
        <v>334</v>
      </c>
      <c r="C72" s="74" t="s">
        <v>335</v>
      </c>
      <c r="D72" s="88" t="s">
        <v>336</v>
      </c>
      <c r="E72" s="88" t="s">
        <v>34</v>
      </c>
      <c r="F72" s="74" t="s">
        <v>337</v>
      </c>
      <c r="G72" s="88" t="s">
        <v>338</v>
      </c>
      <c r="H72" s="76">
        <v>25.06</v>
      </c>
      <c r="I72" s="86">
        <v>31</v>
      </c>
      <c r="J72" s="92">
        <f t="shared" si="4"/>
        <v>1375.0422</v>
      </c>
      <c r="K72" s="93">
        <v>33.33</v>
      </c>
      <c r="L72" s="92">
        <f t="shared" si="5"/>
        <v>1408.3722</v>
      </c>
      <c r="M72" s="107">
        <v>18931764049</v>
      </c>
    </row>
    <row r="73" s="62" customFormat="1" customHeight="1" spans="1:13">
      <c r="A73" s="72">
        <f t="shared" si="3"/>
        <v>71</v>
      </c>
      <c r="B73" s="74" t="s">
        <v>339</v>
      </c>
      <c r="C73" s="74" t="s">
        <v>340</v>
      </c>
      <c r="D73" s="75" t="s">
        <v>341</v>
      </c>
      <c r="E73" s="74" t="s">
        <v>17</v>
      </c>
      <c r="F73" s="74" t="s">
        <v>342</v>
      </c>
      <c r="G73" s="74" t="s">
        <v>343</v>
      </c>
      <c r="H73" s="76">
        <v>25.06</v>
      </c>
      <c r="I73" s="86">
        <v>31</v>
      </c>
      <c r="J73" s="92">
        <f t="shared" si="4"/>
        <v>1375.0422</v>
      </c>
      <c r="K73" s="93">
        <v>33.33</v>
      </c>
      <c r="L73" s="92">
        <f t="shared" si="5"/>
        <v>1408.3722</v>
      </c>
      <c r="M73" s="94">
        <v>15031777774</v>
      </c>
    </row>
    <row r="74" s="62" customFormat="1" customHeight="1" spans="1:13">
      <c r="A74" s="72">
        <f t="shared" si="3"/>
        <v>72</v>
      </c>
      <c r="B74" s="74" t="s">
        <v>344</v>
      </c>
      <c r="C74" s="74" t="s">
        <v>345</v>
      </c>
      <c r="D74" s="75" t="s">
        <v>346</v>
      </c>
      <c r="E74" s="74" t="s">
        <v>34</v>
      </c>
      <c r="F74" s="74" t="s">
        <v>347</v>
      </c>
      <c r="G74" s="74" t="s">
        <v>19</v>
      </c>
      <c r="H74" s="76">
        <v>25.13</v>
      </c>
      <c r="I74" s="86">
        <v>31</v>
      </c>
      <c r="J74" s="92">
        <f t="shared" si="4"/>
        <v>1378.8831</v>
      </c>
      <c r="K74" s="93">
        <v>33.33</v>
      </c>
      <c r="L74" s="92">
        <f t="shared" si="5"/>
        <v>1412.2131</v>
      </c>
      <c r="M74" s="75">
        <v>15222052204</v>
      </c>
    </row>
    <row r="75" s="62" customFormat="1" customHeight="1" spans="1:13">
      <c r="A75" s="72">
        <f t="shared" si="3"/>
        <v>73</v>
      </c>
      <c r="B75" s="74" t="s">
        <v>348</v>
      </c>
      <c r="C75" s="74" t="s">
        <v>349</v>
      </c>
      <c r="D75" s="75" t="s">
        <v>350</v>
      </c>
      <c r="E75" s="74" t="s">
        <v>17</v>
      </c>
      <c r="F75" s="74" t="s">
        <v>351</v>
      </c>
      <c r="G75" s="74" t="s">
        <v>315</v>
      </c>
      <c r="H75" s="76">
        <v>25.06</v>
      </c>
      <c r="I75" s="86">
        <v>31</v>
      </c>
      <c r="J75" s="92">
        <f t="shared" si="4"/>
        <v>1375.0422</v>
      </c>
      <c r="K75" s="93">
        <v>33.33</v>
      </c>
      <c r="L75" s="92">
        <f t="shared" si="5"/>
        <v>1408.3722</v>
      </c>
      <c r="M75" s="94">
        <v>18831786325</v>
      </c>
    </row>
    <row r="76" s="62" customFormat="1" customHeight="1" spans="1:13">
      <c r="A76" s="72">
        <f t="shared" si="3"/>
        <v>74</v>
      </c>
      <c r="B76" s="80" t="s">
        <v>352</v>
      </c>
      <c r="C76" s="80" t="s">
        <v>353</v>
      </c>
      <c r="D76" s="75" t="s">
        <v>354</v>
      </c>
      <c r="E76" s="74" t="s">
        <v>34</v>
      </c>
      <c r="F76" s="99" t="s">
        <v>355</v>
      </c>
      <c r="G76" s="75" t="s">
        <v>61</v>
      </c>
      <c r="H76" s="76">
        <v>25.06</v>
      </c>
      <c r="I76" s="86">
        <v>31</v>
      </c>
      <c r="J76" s="92">
        <f t="shared" si="4"/>
        <v>1375.0422</v>
      </c>
      <c r="K76" s="93">
        <v>33.33</v>
      </c>
      <c r="L76" s="92">
        <f t="shared" si="5"/>
        <v>1408.3722</v>
      </c>
      <c r="M76" s="94">
        <v>15230786989</v>
      </c>
    </row>
    <row r="77" s="62" customFormat="1" customHeight="1" spans="1:13">
      <c r="A77" s="72">
        <f t="shared" si="3"/>
        <v>75</v>
      </c>
      <c r="B77" s="74" t="s">
        <v>356</v>
      </c>
      <c r="C77" s="74" t="s">
        <v>357</v>
      </c>
      <c r="D77" s="75" t="s">
        <v>358</v>
      </c>
      <c r="E77" s="74" t="s">
        <v>34</v>
      </c>
      <c r="F77" s="74" t="s">
        <v>359</v>
      </c>
      <c r="G77" s="74" t="s">
        <v>360</v>
      </c>
      <c r="H77" s="76">
        <v>25.13</v>
      </c>
      <c r="I77" s="86">
        <v>31</v>
      </c>
      <c r="J77" s="92">
        <f t="shared" si="4"/>
        <v>1378.8831</v>
      </c>
      <c r="K77" s="93">
        <v>33.33</v>
      </c>
      <c r="L77" s="92">
        <f t="shared" si="5"/>
        <v>1412.2131</v>
      </c>
      <c r="M77" s="94">
        <v>13315723630</v>
      </c>
    </row>
    <row r="78" s="62" customFormat="1" customHeight="1" spans="1:13">
      <c r="A78" s="72">
        <f t="shared" si="3"/>
        <v>76</v>
      </c>
      <c r="B78" s="86" t="s">
        <v>361</v>
      </c>
      <c r="C78" s="74" t="s">
        <v>362</v>
      </c>
      <c r="D78" s="75" t="s">
        <v>363</v>
      </c>
      <c r="E78" s="74" t="s">
        <v>17</v>
      </c>
      <c r="F78" s="172" t="s">
        <v>364</v>
      </c>
      <c r="G78" s="74" t="s">
        <v>19</v>
      </c>
      <c r="H78" s="76">
        <v>25.06</v>
      </c>
      <c r="I78" s="86">
        <v>31</v>
      </c>
      <c r="J78" s="92">
        <f t="shared" si="4"/>
        <v>1375.0422</v>
      </c>
      <c r="K78" s="93">
        <v>33.33</v>
      </c>
      <c r="L78" s="92">
        <f t="shared" si="5"/>
        <v>1408.3722</v>
      </c>
      <c r="M78" s="86">
        <v>13785781239</v>
      </c>
    </row>
    <row r="79" s="62" customFormat="1" customHeight="1" spans="1:13">
      <c r="A79" s="72">
        <f t="shared" si="3"/>
        <v>77</v>
      </c>
      <c r="B79" s="86" t="s">
        <v>365</v>
      </c>
      <c r="C79" s="74" t="s">
        <v>366</v>
      </c>
      <c r="D79" s="75" t="s">
        <v>367</v>
      </c>
      <c r="E79" s="74" t="s">
        <v>17</v>
      </c>
      <c r="F79" s="172" t="s">
        <v>368</v>
      </c>
      <c r="G79" s="74" t="s">
        <v>125</v>
      </c>
      <c r="H79" s="76">
        <v>25.06</v>
      </c>
      <c r="I79" s="86">
        <v>31</v>
      </c>
      <c r="J79" s="92">
        <f t="shared" si="4"/>
        <v>1375.0422</v>
      </c>
      <c r="K79" s="93">
        <v>33.33</v>
      </c>
      <c r="L79" s="92">
        <f t="shared" si="5"/>
        <v>1408.3722</v>
      </c>
      <c r="M79" s="86">
        <v>15633174875</v>
      </c>
    </row>
    <row r="80" s="62" customFormat="1" customHeight="1" spans="1:13">
      <c r="A80" s="72">
        <f t="shared" si="3"/>
        <v>78</v>
      </c>
      <c r="B80" s="74" t="s">
        <v>369</v>
      </c>
      <c r="C80" s="73" t="s">
        <v>370</v>
      </c>
      <c r="D80" s="75" t="s">
        <v>371</v>
      </c>
      <c r="E80" s="74" t="s">
        <v>34</v>
      </c>
      <c r="F80" s="75" t="s">
        <v>372</v>
      </c>
      <c r="G80" s="74" t="s">
        <v>373</v>
      </c>
      <c r="H80" s="76">
        <v>43.61</v>
      </c>
      <c r="I80" s="86">
        <v>31</v>
      </c>
      <c r="J80" s="92">
        <f t="shared" si="4"/>
        <v>2392.8807</v>
      </c>
      <c r="K80" s="93">
        <v>33.33</v>
      </c>
      <c r="L80" s="92">
        <f t="shared" si="5"/>
        <v>2426.2107</v>
      </c>
      <c r="M80" s="94">
        <v>18503179525</v>
      </c>
    </row>
    <row r="81" s="63" customFormat="1" customHeight="1" spans="1:13">
      <c r="A81" s="72">
        <f t="shared" si="3"/>
        <v>79</v>
      </c>
      <c r="B81" s="75" t="s">
        <v>374</v>
      </c>
      <c r="C81" s="74" t="s">
        <v>375</v>
      </c>
      <c r="D81" s="75" t="s">
        <v>376</v>
      </c>
      <c r="E81" s="75" t="s">
        <v>17</v>
      </c>
      <c r="F81" s="75" t="s">
        <v>377</v>
      </c>
      <c r="G81" s="74" t="s">
        <v>125</v>
      </c>
      <c r="H81" s="82">
        <v>25.06</v>
      </c>
      <c r="I81" s="86">
        <v>31</v>
      </c>
      <c r="J81" s="92">
        <f t="shared" si="4"/>
        <v>1375.0422</v>
      </c>
      <c r="K81" s="93">
        <v>33.33</v>
      </c>
      <c r="L81" s="92">
        <f t="shared" si="5"/>
        <v>1408.3722</v>
      </c>
      <c r="M81" s="94">
        <v>19932206678</v>
      </c>
    </row>
    <row r="82" s="64" customFormat="1" customHeight="1" spans="1:13">
      <c r="A82" s="21" t="s">
        <v>378</v>
      </c>
      <c r="B82" s="22"/>
      <c r="C82" s="23"/>
      <c r="D82" s="23"/>
      <c r="E82" s="23"/>
      <c r="F82" s="23"/>
      <c r="G82" s="24"/>
      <c r="H82" s="100">
        <f t="shared" ref="H82:L82" si="6">SUM(H3:H81)</f>
        <v>2142.75</v>
      </c>
      <c r="I82" s="23"/>
      <c r="J82" s="100">
        <f t="shared" si="6"/>
        <v>117572.6925</v>
      </c>
      <c r="K82" s="100">
        <f t="shared" si="6"/>
        <v>2633.07</v>
      </c>
      <c r="L82" s="100">
        <f t="shared" si="6"/>
        <v>120205.7625</v>
      </c>
      <c r="M82" s="75"/>
    </row>
    <row r="83" s="64" customFormat="1" customHeight="1" spans="1:13">
      <c r="A83" s="26" t="s">
        <v>379</v>
      </c>
      <c r="B83" s="27"/>
      <c r="C83" s="28"/>
      <c r="D83" s="28"/>
      <c r="E83" s="28"/>
      <c r="F83" s="28"/>
      <c r="G83" s="29"/>
      <c r="H83" s="101">
        <v>244.3</v>
      </c>
      <c r="I83" s="23"/>
      <c r="J83" s="101">
        <v>13404.74</v>
      </c>
      <c r="K83" s="101">
        <v>0</v>
      </c>
      <c r="L83" s="101">
        <f>J83</f>
        <v>13404.74</v>
      </c>
      <c r="M83" s="29"/>
    </row>
    <row r="84" s="64" customFormat="1" hidden="1" customHeight="1" spans="1:13">
      <c r="A84" s="102"/>
      <c r="B84" s="103"/>
      <c r="C84" s="28"/>
      <c r="D84" s="28"/>
      <c r="E84" s="28"/>
      <c r="F84" s="28"/>
      <c r="G84" s="29"/>
      <c r="H84" s="101"/>
      <c r="I84" s="23"/>
      <c r="J84" s="101">
        <f>H84*I84*1.77</f>
        <v>0</v>
      </c>
      <c r="K84" s="101">
        <v>0</v>
      </c>
      <c r="L84" s="101">
        <f>J84</f>
        <v>0</v>
      </c>
      <c r="M84" s="29"/>
    </row>
    <row r="85" s="64" customFormat="1" customHeight="1" spans="1:13">
      <c r="A85" s="31" t="s">
        <v>380</v>
      </c>
      <c r="B85" s="32"/>
      <c r="C85" s="33"/>
      <c r="D85" s="33"/>
      <c r="E85" s="33"/>
      <c r="F85" s="33"/>
      <c r="G85" s="34"/>
      <c r="H85" s="104">
        <f t="shared" ref="H85:K85" si="7">SUM(H82:H84)</f>
        <v>2387.05</v>
      </c>
      <c r="I85" s="108"/>
      <c r="J85" s="109">
        <f t="shared" si="7"/>
        <v>130977.4325</v>
      </c>
      <c r="K85" s="108">
        <f t="shared" si="7"/>
        <v>2633.07</v>
      </c>
      <c r="L85" s="110">
        <f>L82+L83</f>
        <v>133610.5025</v>
      </c>
      <c r="M85" s="33"/>
    </row>
    <row r="86" s="64" customFormat="1" ht="51" customHeight="1" spans="1:13">
      <c r="A86" s="105" t="s">
        <v>381</v>
      </c>
      <c r="B86" s="105"/>
      <c r="C86" s="106" t="s">
        <v>382</v>
      </c>
      <c r="D86" s="106"/>
      <c r="E86" s="106"/>
      <c r="F86" s="106"/>
      <c r="G86" s="106"/>
      <c r="H86" s="106"/>
      <c r="I86" s="106"/>
      <c r="J86" s="106"/>
      <c r="K86" s="106"/>
      <c r="L86" s="106"/>
      <c r="M86" s="106"/>
    </row>
  </sheetData>
  <autoFilter xmlns:etc="http://www.wps.cn/officeDocument/2017/etCustomData" ref="A2:M88" etc:filterBottomFollowUsedRange="0">
    <extLst/>
  </autoFilter>
  <mergeCells count="6">
    <mergeCell ref="A1:M1"/>
    <mergeCell ref="A82:B82"/>
    <mergeCell ref="A85:B85"/>
    <mergeCell ref="A86:B86"/>
    <mergeCell ref="C86:M86"/>
    <mergeCell ref="A83:B84"/>
  </mergeCells>
  <conditionalFormatting sqref="D3">
    <cfRule type="duplicateValues" dxfId="0" priority="39"/>
  </conditionalFormatting>
  <conditionalFormatting sqref="D4">
    <cfRule type="duplicateValues" dxfId="0" priority="4"/>
  </conditionalFormatting>
  <conditionalFormatting sqref="D5">
    <cfRule type="duplicateValues" dxfId="0" priority="38"/>
  </conditionalFormatting>
  <conditionalFormatting sqref="D6">
    <cfRule type="duplicateValues" dxfId="0" priority="13"/>
  </conditionalFormatting>
  <conditionalFormatting sqref="D7">
    <cfRule type="duplicateValues" dxfId="0" priority="12"/>
  </conditionalFormatting>
  <conditionalFormatting sqref="D8">
    <cfRule type="duplicateValues" dxfId="0" priority="11"/>
  </conditionalFormatting>
  <conditionalFormatting sqref="D9">
    <cfRule type="duplicateValues" dxfId="0" priority="37"/>
  </conditionalFormatting>
  <conditionalFormatting sqref="D12">
    <cfRule type="duplicateValues" dxfId="0" priority="25"/>
  </conditionalFormatting>
  <conditionalFormatting sqref="D13">
    <cfRule type="duplicateValues" dxfId="0" priority="10"/>
  </conditionalFormatting>
  <conditionalFormatting sqref="D15">
    <cfRule type="duplicateValues" dxfId="0" priority="20"/>
  </conditionalFormatting>
  <conditionalFormatting sqref="D16">
    <cfRule type="duplicateValues" dxfId="0" priority="9"/>
  </conditionalFormatting>
  <conditionalFormatting sqref="D17">
    <cfRule type="duplicateValues" dxfId="0" priority="36"/>
  </conditionalFormatting>
  <conditionalFormatting sqref="D18">
    <cfRule type="duplicateValues" dxfId="0" priority="35"/>
  </conditionalFormatting>
  <conditionalFormatting sqref="D22">
    <cfRule type="duplicateValues" dxfId="0" priority="6"/>
  </conditionalFormatting>
  <conditionalFormatting sqref="D23">
    <cfRule type="duplicateValues" dxfId="0" priority="34"/>
  </conditionalFormatting>
  <conditionalFormatting sqref="D24">
    <cfRule type="duplicateValues" dxfId="0" priority="24"/>
  </conditionalFormatting>
  <conditionalFormatting sqref="D25">
    <cfRule type="duplicateValues" dxfId="0" priority="33"/>
  </conditionalFormatting>
  <conditionalFormatting sqref="D26">
    <cfRule type="duplicateValues" dxfId="0" priority="23"/>
  </conditionalFormatting>
  <conditionalFormatting sqref="D28">
    <cfRule type="duplicateValues" dxfId="0" priority="32"/>
  </conditionalFormatting>
  <conditionalFormatting sqref="D29">
    <cfRule type="duplicateValues" dxfId="0" priority="8"/>
  </conditionalFormatting>
  <conditionalFormatting sqref="D32">
    <cfRule type="duplicateValues" dxfId="0" priority="31"/>
  </conditionalFormatting>
  <conditionalFormatting sqref="D33">
    <cfRule type="duplicateValues" dxfId="0" priority="30"/>
  </conditionalFormatting>
  <conditionalFormatting sqref="D34">
    <cfRule type="duplicateValues" dxfId="0" priority="22"/>
  </conditionalFormatting>
  <conditionalFormatting sqref="D35">
    <cfRule type="duplicateValues" dxfId="0" priority="5"/>
  </conditionalFormatting>
  <conditionalFormatting sqref="D36">
    <cfRule type="duplicateValues" dxfId="0" priority="44"/>
  </conditionalFormatting>
  <conditionalFormatting sqref="D38">
    <cfRule type="duplicateValues" dxfId="0" priority="42"/>
  </conditionalFormatting>
  <conditionalFormatting sqref="D39">
    <cfRule type="duplicateValues" dxfId="0" priority="41"/>
  </conditionalFormatting>
  <conditionalFormatting sqref="D43">
    <cfRule type="duplicateValues" dxfId="0" priority="7"/>
  </conditionalFormatting>
  <conditionalFormatting sqref="D48">
    <cfRule type="duplicateValues" dxfId="0" priority="19"/>
  </conditionalFormatting>
  <conditionalFormatting sqref="D49">
    <cfRule type="duplicateValues" dxfId="0" priority="3"/>
  </conditionalFormatting>
  <conditionalFormatting sqref="D51">
    <cfRule type="duplicateValues" dxfId="0" priority="21"/>
  </conditionalFormatting>
  <conditionalFormatting sqref="D52">
    <cfRule type="duplicateValues" dxfId="0" priority="16"/>
  </conditionalFormatting>
  <conditionalFormatting sqref="D53">
    <cfRule type="duplicateValues" dxfId="0" priority="29"/>
  </conditionalFormatting>
  <conditionalFormatting sqref="D54">
    <cfRule type="duplicateValues" dxfId="0" priority="17"/>
  </conditionalFormatting>
  <conditionalFormatting sqref="D57">
    <cfRule type="duplicateValues" dxfId="0" priority="18"/>
  </conditionalFormatting>
  <conditionalFormatting sqref="D58">
    <cfRule type="duplicateValues" dxfId="0" priority="15"/>
  </conditionalFormatting>
  <conditionalFormatting sqref="D62">
    <cfRule type="duplicateValues" dxfId="0" priority="2"/>
  </conditionalFormatting>
  <conditionalFormatting sqref="D64">
    <cfRule type="duplicateValues" dxfId="0" priority="28"/>
  </conditionalFormatting>
  <conditionalFormatting sqref="D70">
    <cfRule type="duplicateValues" dxfId="0" priority="14"/>
  </conditionalFormatting>
  <conditionalFormatting sqref="D71">
    <cfRule type="duplicateValues" dxfId="0" priority="27"/>
  </conditionalFormatting>
  <conditionalFormatting sqref="D72">
    <cfRule type="duplicateValues" dxfId="0" priority="1"/>
  </conditionalFormatting>
  <conditionalFormatting sqref="D78">
    <cfRule type="duplicateValues" dxfId="0" priority="26"/>
  </conditionalFormatting>
  <conditionalFormatting sqref="D81">
    <cfRule type="duplicateValues" dxfId="0" priority="40"/>
  </conditionalFormatting>
  <conditionalFormatting sqref="D10:D11 D19:D21 D27 D40:D42 D59:D61 D67:D69 D79:D80 D73:D77 D63 D44:D47 D31 D55:D56 D50">
    <cfRule type="duplicateValues" dxfId="0" priority="45"/>
  </conditionalFormatting>
  <conditionalFormatting sqref="D30 D37">
    <cfRule type="duplicateValues" dxfId="0" priority="43"/>
  </conditionalFormatting>
  <pageMargins left="0.354166666666667" right="0.354166666666667" top="0.354166666666667" bottom="0.354166666666667" header="0.236111111111111" footer="0.156944444444444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P92"/>
  <sheetViews>
    <sheetView workbookViewId="0">
      <pane ySplit="2" topLeftCell="A77" activePane="bottomLeft" state="frozen"/>
      <selection/>
      <selection pane="bottomLeft" activeCell="R81" sqref="R81"/>
    </sheetView>
  </sheetViews>
  <sheetFormatPr defaultColWidth="9" defaultRowHeight="30" customHeight="1"/>
  <cols>
    <col min="1" max="1" width="4.10833333333333" style="65" customWidth="1"/>
    <col min="2" max="2" width="6.225" style="65" customWidth="1"/>
    <col min="3" max="3" width="30" style="111" customWidth="1"/>
    <col min="4" max="4" width="6.475" style="65" customWidth="1"/>
    <col min="5" max="5" width="4.225" style="65" customWidth="1"/>
    <col min="6" max="6" width="18.8916666666667" style="65" customWidth="1"/>
    <col min="7" max="7" width="21.8916666666667" style="66" customWidth="1"/>
    <col min="8" max="8" width="9.55833333333333" style="66" customWidth="1"/>
    <col min="9" max="9" width="4.10833333333333" style="65" customWidth="1"/>
    <col min="10" max="10" width="11.5583333333333" style="67" customWidth="1"/>
    <col min="11" max="11" width="9.55833333333333" style="65" customWidth="1"/>
    <col min="12" max="13" width="12.225" style="112" hidden="1" customWidth="1"/>
    <col min="14" max="14" width="11.6666666666667" style="67" customWidth="1"/>
    <col min="15" max="15" width="13" style="65" customWidth="1"/>
    <col min="16" max="16" width="12.8916666666667" style="113"/>
    <col min="17" max="16384" width="9" style="68"/>
  </cols>
  <sheetData>
    <row r="1" ht="43" customHeight="1" spans="1:15">
      <c r="A1" s="69" t="s">
        <v>383</v>
      </c>
      <c r="B1" s="69"/>
      <c r="C1" s="114"/>
      <c r="D1" s="69"/>
      <c r="E1" s="69"/>
      <c r="F1" s="69"/>
      <c r="G1" s="69"/>
      <c r="H1" s="69"/>
      <c r="I1" s="69"/>
      <c r="J1" s="90"/>
      <c r="K1" s="69"/>
      <c r="L1" s="129"/>
      <c r="M1" s="129"/>
      <c r="N1" s="90"/>
      <c r="O1" s="69"/>
    </row>
    <row r="2" s="61" customFormat="1" ht="34" customHeight="1" spans="1:16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1" t="s">
        <v>7</v>
      </c>
      <c r="H2" s="71" t="s">
        <v>8</v>
      </c>
      <c r="I2" s="70" t="s">
        <v>9</v>
      </c>
      <c r="J2" s="91" t="s">
        <v>10</v>
      </c>
      <c r="K2" s="70" t="s">
        <v>11</v>
      </c>
      <c r="L2" s="130" t="s">
        <v>384</v>
      </c>
      <c r="M2" s="131" t="s">
        <v>385</v>
      </c>
      <c r="N2" s="91" t="s">
        <v>12</v>
      </c>
      <c r="O2" s="70" t="s">
        <v>13</v>
      </c>
      <c r="P2" s="132"/>
    </row>
    <row r="3" s="62" customFormat="1" ht="21" customHeight="1" spans="1:16">
      <c r="A3" s="72">
        <f t="shared" ref="A3:A52" si="0">ROW()-2</f>
        <v>1</v>
      </c>
      <c r="B3" s="73" t="s">
        <v>14</v>
      </c>
      <c r="C3" s="115" t="s">
        <v>15</v>
      </c>
      <c r="D3" s="75" t="s">
        <v>16</v>
      </c>
      <c r="E3" s="74" t="s">
        <v>17</v>
      </c>
      <c r="F3" s="74" t="s">
        <v>18</v>
      </c>
      <c r="G3" s="74" t="s">
        <v>19</v>
      </c>
      <c r="H3" s="76">
        <v>26.89</v>
      </c>
      <c r="I3" s="86">
        <v>30</v>
      </c>
      <c r="J3" s="92">
        <f t="shared" ref="J3:J47" si="1">H3*1.77*I3</f>
        <v>1427.859</v>
      </c>
      <c r="K3" s="93">
        <v>33.33</v>
      </c>
      <c r="L3" s="133">
        <f t="shared" ref="L3:L66" si="2">J3+158.19914</f>
        <v>1586.05814</v>
      </c>
      <c r="M3" s="133">
        <f t="shared" ref="M3:M66" si="3">L3+K3</f>
        <v>1619.38814</v>
      </c>
      <c r="N3" s="92">
        <f t="shared" ref="N3:N66" si="4">J3+K3</f>
        <v>1461.189</v>
      </c>
      <c r="O3" s="94">
        <v>17731779199</v>
      </c>
      <c r="P3" s="134">
        <f>12972.3295/82</f>
        <v>158.199140243902</v>
      </c>
    </row>
    <row r="4" s="62" customFormat="1" ht="21" customHeight="1" spans="1:16">
      <c r="A4" s="72">
        <f t="shared" si="0"/>
        <v>2</v>
      </c>
      <c r="B4" s="77" t="s">
        <v>20</v>
      </c>
      <c r="C4" s="115" t="s">
        <v>21</v>
      </c>
      <c r="D4" s="75" t="s">
        <v>22</v>
      </c>
      <c r="E4" s="75" t="s">
        <v>17</v>
      </c>
      <c r="F4" s="74" t="s">
        <v>23</v>
      </c>
      <c r="G4" s="74" t="s">
        <v>24</v>
      </c>
      <c r="H4" s="76">
        <v>26.66</v>
      </c>
      <c r="I4" s="86">
        <v>30</v>
      </c>
      <c r="J4" s="92">
        <f t="shared" si="1"/>
        <v>1415.646</v>
      </c>
      <c r="K4" s="93">
        <v>33.33</v>
      </c>
      <c r="L4" s="133">
        <f t="shared" si="2"/>
        <v>1573.84514</v>
      </c>
      <c r="M4" s="133">
        <f t="shared" si="3"/>
        <v>1607.17514</v>
      </c>
      <c r="N4" s="92">
        <f t="shared" si="4"/>
        <v>1448.976</v>
      </c>
      <c r="O4" s="75" t="s">
        <v>25</v>
      </c>
      <c r="P4" s="134"/>
    </row>
    <row r="5" s="62" customFormat="1" ht="21" customHeight="1" spans="1:16">
      <c r="A5" s="72">
        <f t="shared" si="0"/>
        <v>3</v>
      </c>
      <c r="B5" s="73" t="s">
        <v>26</v>
      </c>
      <c r="C5" s="115" t="s">
        <v>27</v>
      </c>
      <c r="D5" s="75" t="s">
        <v>28</v>
      </c>
      <c r="E5" s="74" t="s">
        <v>17</v>
      </c>
      <c r="F5" s="74" t="s">
        <v>29</v>
      </c>
      <c r="G5" s="74" t="s">
        <v>30</v>
      </c>
      <c r="H5" s="76">
        <v>26.82</v>
      </c>
      <c r="I5" s="86">
        <v>30</v>
      </c>
      <c r="J5" s="92">
        <f t="shared" si="1"/>
        <v>1424.142</v>
      </c>
      <c r="K5" s="93">
        <v>33.33</v>
      </c>
      <c r="L5" s="133">
        <f t="shared" si="2"/>
        <v>1582.34114</v>
      </c>
      <c r="M5" s="133">
        <f t="shared" si="3"/>
        <v>1615.67114</v>
      </c>
      <c r="N5" s="92">
        <f t="shared" si="4"/>
        <v>1457.472</v>
      </c>
      <c r="O5" s="94">
        <v>15194716759</v>
      </c>
      <c r="P5" s="134"/>
    </row>
    <row r="6" s="62" customFormat="1" ht="21" customHeight="1" spans="1:16">
      <c r="A6" s="72">
        <f t="shared" si="0"/>
        <v>4</v>
      </c>
      <c r="B6" s="73" t="s">
        <v>31</v>
      </c>
      <c r="C6" s="115" t="s">
        <v>32</v>
      </c>
      <c r="D6" s="78" t="s">
        <v>33</v>
      </c>
      <c r="E6" s="74" t="s">
        <v>34</v>
      </c>
      <c r="F6" s="74" t="s">
        <v>35</v>
      </c>
      <c r="G6" s="74" t="s">
        <v>386</v>
      </c>
      <c r="H6" s="76">
        <v>27.05</v>
      </c>
      <c r="I6" s="86">
        <v>14</v>
      </c>
      <c r="J6" s="92">
        <f t="shared" si="1"/>
        <v>670.299</v>
      </c>
      <c r="K6" s="93">
        <v>15.55</v>
      </c>
      <c r="L6" s="133">
        <f t="shared" si="2"/>
        <v>828.49814</v>
      </c>
      <c r="M6" s="133">
        <f t="shared" si="3"/>
        <v>844.04814</v>
      </c>
      <c r="N6" s="92">
        <f t="shared" si="4"/>
        <v>685.849</v>
      </c>
      <c r="O6" s="78">
        <v>13833778167</v>
      </c>
      <c r="P6" s="134"/>
    </row>
    <row r="7" s="62" customFormat="1" ht="21" customHeight="1" spans="1:16">
      <c r="A7" s="72">
        <f t="shared" si="0"/>
        <v>5</v>
      </c>
      <c r="B7" s="73" t="s">
        <v>37</v>
      </c>
      <c r="C7" s="115" t="s">
        <v>38</v>
      </c>
      <c r="D7" s="78" t="s">
        <v>39</v>
      </c>
      <c r="E7" s="74" t="s">
        <v>17</v>
      </c>
      <c r="F7" s="74" t="s">
        <v>40</v>
      </c>
      <c r="G7" s="74" t="s">
        <v>41</v>
      </c>
      <c r="H7" s="76">
        <v>27.05</v>
      </c>
      <c r="I7" s="86">
        <v>30</v>
      </c>
      <c r="J7" s="92">
        <f t="shared" si="1"/>
        <v>1436.355</v>
      </c>
      <c r="K7" s="93">
        <v>33.33</v>
      </c>
      <c r="L7" s="133">
        <f t="shared" si="2"/>
        <v>1594.55414</v>
      </c>
      <c r="M7" s="133">
        <f t="shared" si="3"/>
        <v>1627.88414</v>
      </c>
      <c r="N7" s="92">
        <f t="shared" si="4"/>
        <v>1469.685</v>
      </c>
      <c r="O7" s="94">
        <v>13833777227</v>
      </c>
      <c r="P7" s="134"/>
    </row>
    <row r="8" s="62" customFormat="1" ht="21" customHeight="1" spans="1:16">
      <c r="A8" s="72">
        <f t="shared" si="0"/>
        <v>6</v>
      </c>
      <c r="B8" s="73" t="s">
        <v>42</v>
      </c>
      <c r="C8" s="115" t="s">
        <v>43</v>
      </c>
      <c r="D8" s="78" t="s">
        <v>44</v>
      </c>
      <c r="E8" s="74" t="s">
        <v>34</v>
      </c>
      <c r="F8" s="74" t="s">
        <v>45</v>
      </c>
      <c r="G8" s="74" t="s">
        <v>46</v>
      </c>
      <c r="H8" s="76">
        <v>26.98</v>
      </c>
      <c r="I8" s="86">
        <v>30</v>
      </c>
      <c r="J8" s="92">
        <f t="shared" si="1"/>
        <v>1432.638</v>
      </c>
      <c r="K8" s="93">
        <v>33.33</v>
      </c>
      <c r="L8" s="133">
        <f t="shared" si="2"/>
        <v>1590.83714</v>
      </c>
      <c r="M8" s="133">
        <f t="shared" si="3"/>
        <v>1624.16714</v>
      </c>
      <c r="N8" s="92">
        <f t="shared" si="4"/>
        <v>1465.968</v>
      </c>
      <c r="O8" s="94">
        <v>18132290404</v>
      </c>
      <c r="P8" s="134"/>
    </row>
    <row r="9" s="62" customFormat="1" ht="21" customHeight="1" spans="1:16">
      <c r="A9" s="72">
        <f t="shared" si="0"/>
        <v>7</v>
      </c>
      <c r="B9" s="73" t="s">
        <v>47</v>
      </c>
      <c r="C9" s="116" t="s">
        <v>48</v>
      </c>
      <c r="D9" s="75" t="s">
        <v>49</v>
      </c>
      <c r="E9" s="74" t="s">
        <v>17</v>
      </c>
      <c r="F9" s="74" t="s">
        <v>50</v>
      </c>
      <c r="G9" s="74" t="s">
        <v>51</v>
      </c>
      <c r="H9" s="76">
        <v>27.05</v>
      </c>
      <c r="I9" s="86">
        <v>30</v>
      </c>
      <c r="J9" s="92">
        <f t="shared" si="1"/>
        <v>1436.355</v>
      </c>
      <c r="K9" s="93">
        <v>33.33</v>
      </c>
      <c r="L9" s="133">
        <f t="shared" si="2"/>
        <v>1594.55414</v>
      </c>
      <c r="M9" s="133">
        <f t="shared" si="3"/>
        <v>1627.88414</v>
      </c>
      <c r="N9" s="92">
        <f t="shared" si="4"/>
        <v>1469.685</v>
      </c>
      <c r="O9" s="94">
        <v>13832766826</v>
      </c>
      <c r="P9" s="134"/>
    </row>
    <row r="10" s="62" customFormat="1" ht="21" customHeight="1" spans="1:16">
      <c r="A10" s="72">
        <f t="shared" si="0"/>
        <v>8</v>
      </c>
      <c r="B10" s="73" t="s">
        <v>52</v>
      </c>
      <c r="C10" s="115" t="s">
        <v>53</v>
      </c>
      <c r="D10" s="75" t="s">
        <v>54</v>
      </c>
      <c r="E10" s="74" t="s">
        <v>34</v>
      </c>
      <c r="F10" s="74" t="s">
        <v>55</v>
      </c>
      <c r="G10" s="74" t="s">
        <v>56</v>
      </c>
      <c r="H10" s="76">
        <v>26.98</v>
      </c>
      <c r="I10" s="86">
        <v>30</v>
      </c>
      <c r="J10" s="92">
        <f t="shared" si="1"/>
        <v>1432.638</v>
      </c>
      <c r="K10" s="93">
        <v>33.33</v>
      </c>
      <c r="L10" s="133">
        <f t="shared" si="2"/>
        <v>1590.83714</v>
      </c>
      <c r="M10" s="133">
        <f t="shared" si="3"/>
        <v>1624.16714</v>
      </c>
      <c r="N10" s="92">
        <f t="shared" si="4"/>
        <v>1465.968</v>
      </c>
      <c r="O10" s="94">
        <v>15512886608</v>
      </c>
      <c r="P10" s="134"/>
    </row>
    <row r="11" s="62" customFormat="1" ht="21" customHeight="1" spans="1:16">
      <c r="A11" s="72">
        <f t="shared" si="0"/>
        <v>9</v>
      </c>
      <c r="B11" s="73" t="s">
        <v>57</v>
      </c>
      <c r="C11" s="115" t="s">
        <v>58</v>
      </c>
      <c r="D11" s="75" t="s">
        <v>59</v>
      </c>
      <c r="E11" s="74" t="s">
        <v>17</v>
      </c>
      <c r="F11" s="74" t="s">
        <v>60</v>
      </c>
      <c r="G11" s="75" t="s">
        <v>61</v>
      </c>
      <c r="H11" s="76">
        <v>26.98</v>
      </c>
      <c r="I11" s="86">
        <v>30</v>
      </c>
      <c r="J11" s="92">
        <f t="shared" si="1"/>
        <v>1432.638</v>
      </c>
      <c r="K11" s="93">
        <v>33.33</v>
      </c>
      <c r="L11" s="133">
        <f t="shared" si="2"/>
        <v>1590.83714</v>
      </c>
      <c r="M11" s="133">
        <f t="shared" si="3"/>
        <v>1624.16714</v>
      </c>
      <c r="N11" s="92">
        <f t="shared" si="4"/>
        <v>1465.968</v>
      </c>
      <c r="O11" s="94">
        <v>17732486407</v>
      </c>
      <c r="P11" s="134"/>
    </row>
    <row r="12" s="62" customFormat="1" ht="21" customHeight="1" spans="1:16">
      <c r="A12" s="72">
        <f t="shared" si="0"/>
        <v>10</v>
      </c>
      <c r="B12" s="73" t="s">
        <v>62</v>
      </c>
      <c r="C12" s="115" t="s">
        <v>63</v>
      </c>
      <c r="D12" s="75" t="s">
        <v>64</v>
      </c>
      <c r="E12" s="74" t="s">
        <v>17</v>
      </c>
      <c r="F12" s="74" t="s">
        <v>65</v>
      </c>
      <c r="G12" s="74" t="s">
        <v>66</v>
      </c>
      <c r="H12" s="76">
        <v>27.05</v>
      </c>
      <c r="I12" s="86">
        <v>30</v>
      </c>
      <c r="J12" s="92">
        <f t="shared" si="1"/>
        <v>1436.355</v>
      </c>
      <c r="K12" s="93">
        <v>33.33</v>
      </c>
      <c r="L12" s="133">
        <f t="shared" si="2"/>
        <v>1594.55414</v>
      </c>
      <c r="M12" s="133">
        <f t="shared" si="3"/>
        <v>1627.88414</v>
      </c>
      <c r="N12" s="92">
        <f t="shared" si="4"/>
        <v>1469.685</v>
      </c>
      <c r="O12" s="94">
        <v>18633731627</v>
      </c>
      <c r="P12" s="134"/>
    </row>
    <row r="13" s="62" customFormat="1" ht="21" customHeight="1" spans="1:16">
      <c r="A13" s="72">
        <f t="shared" si="0"/>
        <v>11</v>
      </c>
      <c r="B13" s="79" t="s">
        <v>67</v>
      </c>
      <c r="C13" s="117" t="s">
        <v>68</v>
      </c>
      <c r="D13" s="81" t="s">
        <v>69</v>
      </c>
      <c r="E13" s="80" t="s">
        <v>17</v>
      </c>
      <c r="F13" s="171" t="s">
        <v>70</v>
      </c>
      <c r="G13" s="80" t="s">
        <v>71</v>
      </c>
      <c r="H13" s="76">
        <v>27.05</v>
      </c>
      <c r="I13" s="86">
        <v>30</v>
      </c>
      <c r="J13" s="92">
        <f t="shared" si="1"/>
        <v>1436.355</v>
      </c>
      <c r="K13" s="93">
        <v>33.33</v>
      </c>
      <c r="L13" s="133">
        <f t="shared" si="2"/>
        <v>1594.55414</v>
      </c>
      <c r="M13" s="133">
        <f t="shared" si="3"/>
        <v>1627.88414</v>
      </c>
      <c r="N13" s="92">
        <f t="shared" si="4"/>
        <v>1469.685</v>
      </c>
      <c r="O13" s="86">
        <v>18501377045</v>
      </c>
      <c r="P13" s="134"/>
    </row>
    <row r="14" s="63" customFormat="1" ht="21" customHeight="1" spans="1:16">
      <c r="A14" s="72">
        <f t="shared" si="0"/>
        <v>12</v>
      </c>
      <c r="B14" s="73" t="s">
        <v>72</v>
      </c>
      <c r="C14" s="115" t="s">
        <v>73</v>
      </c>
      <c r="D14" s="75" t="s">
        <v>74</v>
      </c>
      <c r="E14" s="74" t="s">
        <v>17</v>
      </c>
      <c r="F14" s="74" t="s">
        <v>75</v>
      </c>
      <c r="G14" s="74" t="s">
        <v>76</v>
      </c>
      <c r="H14" s="82">
        <v>26.98</v>
      </c>
      <c r="I14" s="86">
        <v>30</v>
      </c>
      <c r="J14" s="92">
        <f t="shared" si="1"/>
        <v>1432.638</v>
      </c>
      <c r="K14" s="93">
        <v>33.33</v>
      </c>
      <c r="L14" s="133">
        <f t="shared" si="2"/>
        <v>1590.83714</v>
      </c>
      <c r="M14" s="133">
        <f t="shared" si="3"/>
        <v>1624.16714</v>
      </c>
      <c r="N14" s="92">
        <f t="shared" si="4"/>
        <v>1465.968</v>
      </c>
      <c r="O14" s="94">
        <v>13582714198</v>
      </c>
      <c r="P14" s="135"/>
    </row>
    <row r="15" s="63" customFormat="1" ht="21" customHeight="1" spans="1:16">
      <c r="A15" s="72">
        <f t="shared" si="0"/>
        <v>13</v>
      </c>
      <c r="B15" s="73" t="s">
        <v>77</v>
      </c>
      <c r="C15" s="115" t="s">
        <v>78</v>
      </c>
      <c r="D15" s="75" t="s">
        <v>79</v>
      </c>
      <c r="E15" s="83" t="s">
        <v>17</v>
      </c>
      <c r="F15" s="74" t="s">
        <v>80</v>
      </c>
      <c r="G15" s="74" t="s">
        <v>81</v>
      </c>
      <c r="H15" s="82">
        <v>27.05</v>
      </c>
      <c r="I15" s="86">
        <v>30</v>
      </c>
      <c r="J15" s="92">
        <f t="shared" si="1"/>
        <v>1436.355</v>
      </c>
      <c r="K15" s="93">
        <v>33.33</v>
      </c>
      <c r="L15" s="133">
        <f t="shared" si="2"/>
        <v>1594.55414</v>
      </c>
      <c r="M15" s="133">
        <f t="shared" si="3"/>
        <v>1627.88414</v>
      </c>
      <c r="N15" s="92">
        <f t="shared" si="4"/>
        <v>1469.685</v>
      </c>
      <c r="O15" s="94">
        <v>13613275656</v>
      </c>
      <c r="P15" s="135"/>
    </row>
    <row r="16" s="62" customFormat="1" ht="21" customHeight="1" spans="1:16">
      <c r="A16" s="72">
        <f t="shared" si="0"/>
        <v>14</v>
      </c>
      <c r="B16" s="73" t="s">
        <v>82</v>
      </c>
      <c r="C16" s="115" t="s">
        <v>83</v>
      </c>
      <c r="D16" s="78" t="s">
        <v>84</v>
      </c>
      <c r="E16" s="74" t="s">
        <v>34</v>
      </c>
      <c r="F16" s="74" t="s">
        <v>85</v>
      </c>
      <c r="G16" s="74" t="s">
        <v>86</v>
      </c>
      <c r="H16" s="76">
        <v>27.05</v>
      </c>
      <c r="I16" s="86">
        <v>30</v>
      </c>
      <c r="J16" s="92">
        <f t="shared" si="1"/>
        <v>1436.355</v>
      </c>
      <c r="K16" s="93">
        <v>33.33</v>
      </c>
      <c r="L16" s="133">
        <f t="shared" si="2"/>
        <v>1594.55414</v>
      </c>
      <c r="M16" s="133">
        <f t="shared" si="3"/>
        <v>1627.88414</v>
      </c>
      <c r="N16" s="92">
        <f t="shared" si="4"/>
        <v>1469.685</v>
      </c>
      <c r="O16" s="94">
        <v>19931727890</v>
      </c>
      <c r="P16" s="134"/>
    </row>
    <row r="17" s="62" customFormat="1" ht="21" customHeight="1" spans="1:16">
      <c r="A17" s="72">
        <f t="shared" si="0"/>
        <v>15</v>
      </c>
      <c r="B17" s="73" t="s">
        <v>87</v>
      </c>
      <c r="C17" s="115" t="s">
        <v>88</v>
      </c>
      <c r="D17" s="75" t="s">
        <v>89</v>
      </c>
      <c r="E17" s="74" t="s">
        <v>34</v>
      </c>
      <c r="F17" s="74" t="s">
        <v>90</v>
      </c>
      <c r="G17" s="74" t="s">
        <v>19</v>
      </c>
      <c r="H17" s="76">
        <v>26.98</v>
      </c>
      <c r="I17" s="86">
        <v>30</v>
      </c>
      <c r="J17" s="92">
        <f t="shared" si="1"/>
        <v>1432.638</v>
      </c>
      <c r="K17" s="93">
        <v>33.33</v>
      </c>
      <c r="L17" s="133">
        <f t="shared" si="2"/>
        <v>1590.83714</v>
      </c>
      <c r="M17" s="133">
        <f t="shared" si="3"/>
        <v>1624.16714</v>
      </c>
      <c r="N17" s="92">
        <f t="shared" si="4"/>
        <v>1465.968</v>
      </c>
      <c r="O17" s="94">
        <v>13643263126</v>
      </c>
      <c r="P17" s="134"/>
    </row>
    <row r="18" s="62" customFormat="1" ht="21" customHeight="1" spans="1:16">
      <c r="A18" s="72">
        <f t="shared" si="0"/>
        <v>16</v>
      </c>
      <c r="B18" s="73" t="s">
        <v>91</v>
      </c>
      <c r="C18" s="115" t="s">
        <v>92</v>
      </c>
      <c r="D18" s="75" t="s">
        <v>93</v>
      </c>
      <c r="E18" s="74" t="s">
        <v>34</v>
      </c>
      <c r="F18" s="74" t="s">
        <v>94</v>
      </c>
      <c r="G18" s="74" t="s">
        <v>19</v>
      </c>
      <c r="H18" s="76">
        <v>27.05</v>
      </c>
      <c r="I18" s="86">
        <v>30</v>
      </c>
      <c r="J18" s="92">
        <f t="shared" si="1"/>
        <v>1436.355</v>
      </c>
      <c r="K18" s="93">
        <v>33.33</v>
      </c>
      <c r="L18" s="133">
        <f t="shared" si="2"/>
        <v>1594.55414</v>
      </c>
      <c r="M18" s="133">
        <f t="shared" si="3"/>
        <v>1627.88414</v>
      </c>
      <c r="N18" s="92">
        <f t="shared" si="4"/>
        <v>1469.685</v>
      </c>
      <c r="O18" s="94">
        <v>13315778408</v>
      </c>
      <c r="P18" s="134"/>
    </row>
    <row r="19" s="62" customFormat="1" ht="21" customHeight="1" spans="1:16">
      <c r="A19" s="72">
        <f t="shared" si="0"/>
        <v>17</v>
      </c>
      <c r="B19" s="73" t="s">
        <v>95</v>
      </c>
      <c r="C19" s="115" t="s">
        <v>96</v>
      </c>
      <c r="D19" s="75" t="s">
        <v>97</v>
      </c>
      <c r="E19" s="74" t="s">
        <v>17</v>
      </c>
      <c r="F19" s="74" t="s">
        <v>98</v>
      </c>
      <c r="G19" s="74" t="s">
        <v>19</v>
      </c>
      <c r="H19" s="76">
        <v>26.98</v>
      </c>
      <c r="I19" s="86">
        <v>30</v>
      </c>
      <c r="J19" s="92">
        <f t="shared" si="1"/>
        <v>1432.638</v>
      </c>
      <c r="K19" s="93">
        <v>33.33</v>
      </c>
      <c r="L19" s="133">
        <f t="shared" si="2"/>
        <v>1590.83714</v>
      </c>
      <c r="M19" s="133">
        <f t="shared" si="3"/>
        <v>1624.16714</v>
      </c>
      <c r="N19" s="92">
        <f t="shared" si="4"/>
        <v>1465.968</v>
      </c>
      <c r="O19" s="94">
        <v>15833764638</v>
      </c>
      <c r="P19" s="134"/>
    </row>
    <row r="20" s="62" customFormat="1" ht="21" customHeight="1" spans="1:16">
      <c r="A20" s="72">
        <f t="shared" si="0"/>
        <v>18</v>
      </c>
      <c r="B20" s="73" t="s">
        <v>99</v>
      </c>
      <c r="C20" s="115" t="s">
        <v>100</v>
      </c>
      <c r="D20" s="75" t="s">
        <v>101</v>
      </c>
      <c r="E20" s="74" t="s">
        <v>34</v>
      </c>
      <c r="F20" s="74" t="s">
        <v>102</v>
      </c>
      <c r="G20" s="74" t="s">
        <v>19</v>
      </c>
      <c r="H20" s="76">
        <v>26.98</v>
      </c>
      <c r="I20" s="86">
        <v>30</v>
      </c>
      <c r="J20" s="92">
        <f t="shared" si="1"/>
        <v>1432.638</v>
      </c>
      <c r="K20" s="93">
        <v>33.33</v>
      </c>
      <c r="L20" s="133">
        <f t="shared" si="2"/>
        <v>1590.83714</v>
      </c>
      <c r="M20" s="133">
        <f t="shared" si="3"/>
        <v>1624.16714</v>
      </c>
      <c r="N20" s="92">
        <f t="shared" si="4"/>
        <v>1465.968</v>
      </c>
      <c r="O20" s="94">
        <v>13131700162</v>
      </c>
      <c r="P20" s="134"/>
    </row>
    <row r="21" s="62" customFormat="1" ht="21" customHeight="1" spans="1:16">
      <c r="A21" s="72">
        <f t="shared" si="0"/>
        <v>19</v>
      </c>
      <c r="B21" s="73" t="s">
        <v>103</v>
      </c>
      <c r="C21" s="115" t="s">
        <v>104</v>
      </c>
      <c r="D21" s="75" t="s">
        <v>105</v>
      </c>
      <c r="E21" s="74" t="s">
        <v>34</v>
      </c>
      <c r="F21" s="74" t="s">
        <v>106</v>
      </c>
      <c r="G21" s="74" t="s">
        <v>19</v>
      </c>
      <c r="H21" s="76">
        <v>26.98</v>
      </c>
      <c r="I21" s="86">
        <v>30</v>
      </c>
      <c r="J21" s="92">
        <f t="shared" si="1"/>
        <v>1432.638</v>
      </c>
      <c r="K21" s="93">
        <v>33.33</v>
      </c>
      <c r="L21" s="133">
        <f t="shared" si="2"/>
        <v>1590.83714</v>
      </c>
      <c r="M21" s="133">
        <f t="shared" si="3"/>
        <v>1624.16714</v>
      </c>
      <c r="N21" s="92">
        <f t="shared" si="4"/>
        <v>1465.968</v>
      </c>
      <c r="O21" s="94">
        <v>18931712758</v>
      </c>
      <c r="P21" s="134"/>
    </row>
    <row r="22" s="62" customFormat="1" ht="21" customHeight="1" spans="1:16">
      <c r="A22" s="72">
        <f t="shared" si="0"/>
        <v>20</v>
      </c>
      <c r="B22" s="73" t="s">
        <v>107</v>
      </c>
      <c r="C22" s="115" t="s">
        <v>108</v>
      </c>
      <c r="D22" s="81" t="s">
        <v>109</v>
      </c>
      <c r="E22" s="80" t="s">
        <v>17</v>
      </c>
      <c r="F22" s="80" t="s">
        <v>110</v>
      </c>
      <c r="G22" s="12" t="s">
        <v>111</v>
      </c>
      <c r="H22" s="76">
        <v>26.98</v>
      </c>
      <c r="I22" s="86">
        <v>30</v>
      </c>
      <c r="J22" s="92">
        <f t="shared" si="1"/>
        <v>1432.638</v>
      </c>
      <c r="K22" s="93">
        <v>33.33</v>
      </c>
      <c r="L22" s="133">
        <f t="shared" si="2"/>
        <v>1590.83714</v>
      </c>
      <c r="M22" s="133">
        <f t="shared" si="3"/>
        <v>1624.16714</v>
      </c>
      <c r="N22" s="92">
        <f t="shared" si="4"/>
        <v>1465.968</v>
      </c>
      <c r="O22" s="94">
        <v>13261966656</v>
      </c>
      <c r="P22" s="134"/>
    </row>
    <row r="23" s="62" customFormat="1" ht="21" customHeight="1" spans="1:16">
      <c r="A23" s="72">
        <f t="shared" si="0"/>
        <v>21</v>
      </c>
      <c r="B23" s="73" t="s">
        <v>112</v>
      </c>
      <c r="C23" s="115" t="s">
        <v>113</v>
      </c>
      <c r="D23" s="75" t="s">
        <v>114</v>
      </c>
      <c r="E23" s="83" t="s">
        <v>34</v>
      </c>
      <c r="F23" s="74" t="s">
        <v>115</v>
      </c>
      <c r="G23" s="74" t="s">
        <v>81</v>
      </c>
      <c r="H23" s="82">
        <v>26.98</v>
      </c>
      <c r="I23" s="86">
        <v>30</v>
      </c>
      <c r="J23" s="92">
        <f t="shared" si="1"/>
        <v>1432.638</v>
      </c>
      <c r="K23" s="93">
        <v>33.33</v>
      </c>
      <c r="L23" s="133">
        <f t="shared" si="2"/>
        <v>1590.83714</v>
      </c>
      <c r="M23" s="133">
        <f t="shared" si="3"/>
        <v>1624.16714</v>
      </c>
      <c r="N23" s="92">
        <f t="shared" si="4"/>
        <v>1465.968</v>
      </c>
      <c r="O23" s="94">
        <v>13180321903</v>
      </c>
      <c r="P23" s="134"/>
    </row>
    <row r="24" s="62" customFormat="1" ht="21" customHeight="1" spans="1:16">
      <c r="A24" s="72">
        <f t="shared" si="0"/>
        <v>22</v>
      </c>
      <c r="B24" s="73" t="s">
        <v>116</v>
      </c>
      <c r="C24" s="115" t="s">
        <v>117</v>
      </c>
      <c r="D24" s="75" t="s">
        <v>118</v>
      </c>
      <c r="E24" s="83" t="s">
        <v>34</v>
      </c>
      <c r="F24" s="74" t="s">
        <v>119</v>
      </c>
      <c r="G24" s="74" t="s">
        <v>120</v>
      </c>
      <c r="H24" s="82">
        <v>26.98</v>
      </c>
      <c r="I24" s="86">
        <v>30</v>
      </c>
      <c r="J24" s="92">
        <f t="shared" si="1"/>
        <v>1432.638</v>
      </c>
      <c r="K24" s="93">
        <v>33.33</v>
      </c>
      <c r="L24" s="133">
        <f t="shared" si="2"/>
        <v>1590.83714</v>
      </c>
      <c r="M24" s="133">
        <f t="shared" si="3"/>
        <v>1624.16714</v>
      </c>
      <c r="N24" s="92">
        <f t="shared" si="4"/>
        <v>1465.968</v>
      </c>
      <c r="O24" s="94">
        <v>18931725031</v>
      </c>
      <c r="P24" s="134"/>
    </row>
    <row r="25" s="62" customFormat="1" ht="21" customHeight="1" spans="1:16">
      <c r="A25" s="72">
        <f t="shared" si="0"/>
        <v>23</v>
      </c>
      <c r="B25" s="73" t="s">
        <v>121</v>
      </c>
      <c r="C25" s="115" t="s">
        <v>122</v>
      </c>
      <c r="D25" s="75" t="s">
        <v>123</v>
      </c>
      <c r="E25" s="74" t="s">
        <v>17</v>
      </c>
      <c r="F25" s="74" t="s">
        <v>124</v>
      </c>
      <c r="G25" s="74" t="s">
        <v>125</v>
      </c>
      <c r="H25" s="76">
        <v>26.98</v>
      </c>
      <c r="I25" s="86">
        <v>30</v>
      </c>
      <c r="J25" s="92">
        <f t="shared" si="1"/>
        <v>1432.638</v>
      </c>
      <c r="K25" s="93">
        <v>33.33</v>
      </c>
      <c r="L25" s="133">
        <f t="shared" si="2"/>
        <v>1590.83714</v>
      </c>
      <c r="M25" s="133">
        <f t="shared" si="3"/>
        <v>1624.16714</v>
      </c>
      <c r="N25" s="92">
        <f t="shared" si="4"/>
        <v>1465.968</v>
      </c>
      <c r="O25" s="94">
        <v>15303271813</v>
      </c>
      <c r="P25" s="134"/>
    </row>
    <row r="26" s="62" customFormat="1" ht="21" customHeight="1" spans="1:16">
      <c r="A26" s="72">
        <f t="shared" si="0"/>
        <v>24</v>
      </c>
      <c r="B26" s="73" t="s">
        <v>126</v>
      </c>
      <c r="C26" s="115" t="s">
        <v>127</v>
      </c>
      <c r="D26" s="75" t="s">
        <v>128</v>
      </c>
      <c r="E26" s="74" t="s">
        <v>34</v>
      </c>
      <c r="F26" s="74" t="s">
        <v>129</v>
      </c>
      <c r="G26" s="74" t="s">
        <v>387</v>
      </c>
      <c r="H26" s="76">
        <v>27.05</v>
      </c>
      <c r="I26" s="86">
        <v>30</v>
      </c>
      <c r="J26" s="92">
        <f t="shared" si="1"/>
        <v>1436.355</v>
      </c>
      <c r="K26" s="93">
        <v>33.33</v>
      </c>
      <c r="L26" s="133">
        <f t="shared" si="2"/>
        <v>1594.55414</v>
      </c>
      <c r="M26" s="133">
        <f t="shared" si="3"/>
        <v>1627.88414</v>
      </c>
      <c r="N26" s="92">
        <f t="shared" si="4"/>
        <v>1469.685</v>
      </c>
      <c r="O26" s="94">
        <v>17303273160</v>
      </c>
      <c r="P26" s="134"/>
    </row>
    <row r="27" s="62" customFormat="1" ht="21" customHeight="1" spans="1:16">
      <c r="A27" s="72">
        <f t="shared" si="0"/>
        <v>25</v>
      </c>
      <c r="B27" s="73" t="s">
        <v>131</v>
      </c>
      <c r="C27" s="115" t="s">
        <v>132</v>
      </c>
      <c r="D27" s="75" t="s">
        <v>133</v>
      </c>
      <c r="E27" s="74" t="s">
        <v>17</v>
      </c>
      <c r="F27" s="74" t="s">
        <v>134</v>
      </c>
      <c r="G27" s="74" t="s">
        <v>19</v>
      </c>
      <c r="H27" s="76">
        <v>26.98</v>
      </c>
      <c r="I27" s="86">
        <v>30</v>
      </c>
      <c r="J27" s="92">
        <f t="shared" si="1"/>
        <v>1432.638</v>
      </c>
      <c r="K27" s="93">
        <v>33.33</v>
      </c>
      <c r="L27" s="133">
        <f t="shared" si="2"/>
        <v>1590.83714</v>
      </c>
      <c r="M27" s="133">
        <f t="shared" si="3"/>
        <v>1624.16714</v>
      </c>
      <c r="N27" s="92">
        <f t="shared" si="4"/>
        <v>1465.968</v>
      </c>
      <c r="O27" s="94">
        <v>13191999046</v>
      </c>
      <c r="P27" s="134"/>
    </row>
    <row r="28" s="62" customFormat="1" ht="21" customHeight="1" spans="1:16">
      <c r="A28" s="72">
        <f t="shared" si="0"/>
        <v>26</v>
      </c>
      <c r="B28" s="73" t="s">
        <v>135</v>
      </c>
      <c r="C28" s="115" t="s">
        <v>136</v>
      </c>
      <c r="D28" s="75" t="s">
        <v>137</v>
      </c>
      <c r="E28" s="74" t="s">
        <v>34</v>
      </c>
      <c r="F28" s="74" t="s">
        <v>138</v>
      </c>
      <c r="G28" s="74" t="s">
        <v>66</v>
      </c>
      <c r="H28" s="76">
        <v>27.05</v>
      </c>
      <c r="I28" s="86">
        <v>30</v>
      </c>
      <c r="J28" s="92">
        <f t="shared" si="1"/>
        <v>1436.355</v>
      </c>
      <c r="K28" s="93">
        <v>33.33</v>
      </c>
      <c r="L28" s="133">
        <f t="shared" si="2"/>
        <v>1594.55414</v>
      </c>
      <c r="M28" s="133">
        <f t="shared" si="3"/>
        <v>1627.88414</v>
      </c>
      <c r="N28" s="92">
        <f t="shared" si="4"/>
        <v>1469.685</v>
      </c>
      <c r="O28" s="94">
        <v>13180150902</v>
      </c>
      <c r="P28" s="134"/>
    </row>
    <row r="29" s="62" customFormat="1" ht="21" customHeight="1" spans="1:16">
      <c r="A29" s="72">
        <f t="shared" si="0"/>
        <v>27</v>
      </c>
      <c r="B29" s="73" t="s">
        <v>139</v>
      </c>
      <c r="C29" s="115" t="s">
        <v>140</v>
      </c>
      <c r="D29" s="78" t="s">
        <v>141</v>
      </c>
      <c r="E29" s="74" t="s">
        <v>17</v>
      </c>
      <c r="F29" s="74" t="s">
        <v>142</v>
      </c>
      <c r="G29" s="74" t="s">
        <v>143</v>
      </c>
      <c r="H29" s="76">
        <v>26.98</v>
      </c>
      <c r="I29" s="86">
        <v>30</v>
      </c>
      <c r="J29" s="92">
        <f t="shared" si="1"/>
        <v>1432.638</v>
      </c>
      <c r="K29" s="93">
        <v>33.33</v>
      </c>
      <c r="L29" s="133">
        <f t="shared" si="2"/>
        <v>1590.83714</v>
      </c>
      <c r="M29" s="133">
        <f t="shared" si="3"/>
        <v>1624.16714</v>
      </c>
      <c r="N29" s="92">
        <f t="shared" si="4"/>
        <v>1465.968</v>
      </c>
      <c r="O29" s="94">
        <v>17733737367</v>
      </c>
      <c r="P29" s="134"/>
    </row>
    <row r="30" s="62" customFormat="1" ht="21" customHeight="1" spans="1:16">
      <c r="A30" s="72">
        <f t="shared" si="0"/>
        <v>28</v>
      </c>
      <c r="B30" s="84" t="s">
        <v>144</v>
      </c>
      <c r="C30" s="117" t="s">
        <v>145</v>
      </c>
      <c r="D30" s="12" t="s">
        <v>146</v>
      </c>
      <c r="E30" s="80" t="s">
        <v>34</v>
      </c>
      <c r="F30" s="80" t="s">
        <v>147</v>
      </c>
      <c r="G30" s="80" t="s">
        <v>19</v>
      </c>
      <c r="H30" s="76">
        <v>27.05</v>
      </c>
      <c r="I30" s="86">
        <v>30</v>
      </c>
      <c r="J30" s="92">
        <f t="shared" si="1"/>
        <v>1436.355</v>
      </c>
      <c r="K30" s="93">
        <v>33.33</v>
      </c>
      <c r="L30" s="133">
        <f t="shared" si="2"/>
        <v>1594.55414</v>
      </c>
      <c r="M30" s="133">
        <f t="shared" si="3"/>
        <v>1627.88414</v>
      </c>
      <c r="N30" s="92">
        <f t="shared" si="4"/>
        <v>1469.685</v>
      </c>
      <c r="O30" s="75">
        <v>18330700758</v>
      </c>
      <c r="P30" s="134"/>
    </row>
    <row r="31" s="62" customFormat="1" ht="21" customHeight="1" spans="1:16">
      <c r="A31" s="72">
        <f t="shared" si="0"/>
        <v>29</v>
      </c>
      <c r="B31" s="85" t="s">
        <v>148</v>
      </c>
      <c r="C31" s="115" t="s">
        <v>149</v>
      </c>
      <c r="D31" s="75" t="s">
        <v>150</v>
      </c>
      <c r="E31" s="74" t="s">
        <v>34</v>
      </c>
      <c r="F31" s="172" t="s">
        <v>151</v>
      </c>
      <c r="G31" s="74" t="s">
        <v>19</v>
      </c>
      <c r="H31" s="76">
        <v>26.98</v>
      </c>
      <c r="I31" s="86">
        <v>30</v>
      </c>
      <c r="J31" s="92">
        <f t="shared" si="1"/>
        <v>1432.638</v>
      </c>
      <c r="K31" s="93">
        <v>33.33</v>
      </c>
      <c r="L31" s="133">
        <f t="shared" si="2"/>
        <v>1590.83714</v>
      </c>
      <c r="M31" s="133">
        <f t="shared" si="3"/>
        <v>1624.16714</v>
      </c>
      <c r="N31" s="92">
        <f t="shared" si="4"/>
        <v>1465.968</v>
      </c>
      <c r="O31" s="86">
        <v>17740365970</v>
      </c>
      <c r="P31" s="134"/>
    </row>
    <row r="32" s="62" customFormat="1" ht="21" customHeight="1" spans="1:16">
      <c r="A32" s="72">
        <f t="shared" si="0"/>
        <v>30</v>
      </c>
      <c r="B32" s="85" t="s">
        <v>152</v>
      </c>
      <c r="C32" s="115" t="s">
        <v>153</v>
      </c>
      <c r="D32" s="75" t="s">
        <v>154</v>
      </c>
      <c r="E32" s="74" t="s">
        <v>17</v>
      </c>
      <c r="F32" s="86" t="s">
        <v>155</v>
      </c>
      <c r="G32" s="74" t="s">
        <v>156</v>
      </c>
      <c r="H32" s="76">
        <v>27.05</v>
      </c>
      <c r="I32" s="86">
        <v>30</v>
      </c>
      <c r="J32" s="92">
        <f t="shared" si="1"/>
        <v>1436.355</v>
      </c>
      <c r="K32" s="93">
        <v>33.33</v>
      </c>
      <c r="L32" s="133">
        <f t="shared" si="2"/>
        <v>1594.55414</v>
      </c>
      <c r="M32" s="133">
        <f t="shared" si="3"/>
        <v>1627.88414</v>
      </c>
      <c r="N32" s="92">
        <f t="shared" si="4"/>
        <v>1469.685</v>
      </c>
      <c r="O32" s="94">
        <v>13363681616</v>
      </c>
      <c r="P32" s="134"/>
    </row>
    <row r="33" s="62" customFormat="1" ht="21" customHeight="1" spans="1:16">
      <c r="A33" s="72">
        <f t="shared" si="0"/>
        <v>31</v>
      </c>
      <c r="B33" s="73" t="s">
        <v>157</v>
      </c>
      <c r="C33" s="115" t="s">
        <v>158</v>
      </c>
      <c r="D33" s="75" t="s">
        <v>159</v>
      </c>
      <c r="E33" s="74" t="s">
        <v>34</v>
      </c>
      <c r="F33" s="74" t="s">
        <v>160</v>
      </c>
      <c r="G33" s="74" t="s">
        <v>161</v>
      </c>
      <c r="H33" s="76">
        <v>27.05</v>
      </c>
      <c r="I33" s="86">
        <v>30</v>
      </c>
      <c r="J33" s="92">
        <f t="shared" si="1"/>
        <v>1436.355</v>
      </c>
      <c r="K33" s="93">
        <v>33.33</v>
      </c>
      <c r="L33" s="133">
        <f t="shared" si="2"/>
        <v>1594.55414</v>
      </c>
      <c r="M33" s="133">
        <f t="shared" si="3"/>
        <v>1627.88414</v>
      </c>
      <c r="N33" s="92">
        <f t="shared" si="4"/>
        <v>1469.685</v>
      </c>
      <c r="O33" s="75">
        <v>13784706072</v>
      </c>
      <c r="P33" s="134"/>
    </row>
    <row r="34" s="62" customFormat="1" ht="21" customHeight="1" spans="1:16">
      <c r="A34" s="72">
        <f t="shared" si="0"/>
        <v>32</v>
      </c>
      <c r="B34" s="73" t="s">
        <v>162</v>
      </c>
      <c r="C34" s="115" t="s">
        <v>163</v>
      </c>
      <c r="D34" s="75" t="s">
        <v>164</v>
      </c>
      <c r="E34" s="74" t="s">
        <v>34</v>
      </c>
      <c r="F34" s="74" t="s">
        <v>165</v>
      </c>
      <c r="G34" s="74" t="s">
        <v>19</v>
      </c>
      <c r="H34" s="76">
        <v>26.98</v>
      </c>
      <c r="I34" s="86">
        <v>30</v>
      </c>
      <c r="J34" s="92">
        <f t="shared" si="1"/>
        <v>1432.638</v>
      </c>
      <c r="K34" s="93">
        <v>33.33</v>
      </c>
      <c r="L34" s="133">
        <f t="shared" si="2"/>
        <v>1590.83714</v>
      </c>
      <c r="M34" s="133">
        <f t="shared" si="3"/>
        <v>1624.16714</v>
      </c>
      <c r="N34" s="92">
        <f t="shared" si="4"/>
        <v>1465.968</v>
      </c>
      <c r="O34" s="94">
        <v>16630728865</v>
      </c>
      <c r="P34" s="134"/>
    </row>
    <row r="35" s="62" customFormat="1" ht="21" customHeight="1" spans="1:16">
      <c r="A35" s="72">
        <f t="shared" si="0"/>
        <v>33</v>
      </c>
      <c r="B35" s="77" t="s">
        <v>166</v>
      </c>
      <c r="C35" s="115" t="s">
        <v>167</v>
      </c>
      <c r="D35" s="75" t="s">
        <v>168</v>
      </c>
      <c r="E35" s="75" t="s">
        <v>17</v>
      </c>
      <c r="F35" s="73" t="s">
        <v>169</v>
      </c>
      <c r="G35" s="75" t="s">
        <v>170</v>
      </c>
      <c r="H35" s="76">
        <v>26.98</v>
      </c>
      <c r="I35" s="86">
        <v>30</v>
      </c>
      <c r="J35" s="92">
        <f t="shared" si="1"/>
        <v>1432.638</v>
      </c>
      <c r="K35" s="93">
        <v>33.33</v>
      </c>
      <c r="L35" s="133">
        <f t="shared" si="2"/>
        <v>1590.83714</v>
      </c>
      <c r="M35" s="133">
        <f t="shared" si="3"/>
        <v>1624.16714</v>
      </c>
      <c r="N35" s="92">
        <f t="shared" si="4"/>
        <v>1465.968</v>
      </c>
      <c r="O35" s="94">
        <v>19933268183</v>
      </c>
      <c r="P35" s="134"/>
    </row>
    <row r="36" s="62" customFormat="1" ht="21" customHeight="1" spans="1:16">
      <c r="A36" s="72">
        <f t="shared" si="0"/>
        <v>34</v>
      </c>
      <c r="B36" s="73" t="s">
        <v>171</v>
      </c>
      <c r="C36" s="115" t="s">
        <v>172</v>
      </c>
      <c r="D36" s="75" t="s">
        <v>173</v>
      </c>
      <c r="E36" s="74" t="s">
        <v>34</v>
      </c>
      <c r="F36" s="74" t="s">
        <v>174</v>
      </c>
      <c r="G36" s="74" t="s">
        <v>161</v>
      </c>
      <c r="H36" s="76">
        <v>26.98</v>
      </c>
      <c r="I36" s="86">
        <v>30</v>
      </c>
      <c r="J36" s="92">
        <f t="shared" si="1"/>
        <v>1432.638</v>
      </c>
      <c r="K36" s="93">
        <v>33.33</v>
      </c>
      <c r="L36" s="133">
        <f t="shared" si="2"/>
        <v>1590.83714</v>
      </c>
      <c r="M36" s="133">
        <f t="shared" si="3"/>
        <v>1624.16714</v>
      </c>
      <c r="N36" s="92">
        <f t="shared" si="4"/>
        <v>1465.968</v>
      </c>
      <c r="O36" s="94">
        <v>15100781234</v>
      </c>
      <c r="P36" s="134"/>
    </row>
    <row r="37" s="62" customFormat="1" ht="21" customHeight="1" spans="1:16">
      <c r="A37" s="72">
        <f t="shared" si="0"/>
        <v>35</v>
      </c>
      <c r="B37" s="73" t="s">
        <v>175</v>
      </c>
      <c r="C37" s="115" t="s">
        <v>176</v>
      </c>
      <c r="D37" s="75" t="s">
        <v>177</v>
      </c>
      <c r="E37" s="74" t="s">
        <v>34</v>
      </c>
      <c r="F37" s="74" t="s">
        <v>178</v>
      </c>
      <c r="G37" s="74" t="s">
        <v>120</v>
      </c>
      <c r="H37" s="76">
        <v>26.98</v>
      </c>
      <c r="I37" s="86">
        <v>30</v>
      </c>
      <c r="J37" s="92">
        <f t="shared" si="1"/>
        <v>1432.638</v>
      </c>
      <c r="K37" s="93">
        <v>33.33</v>
      </c>
      <c r="L37" s="133">
        <f t="shared" si="2"/>
        <v>1590.83714</v>
      </c>
      <c r="M37" s="133">
        <f t="shared" si="3"/>
        <v>1624.16714</v>
      </c>
      <c r="N37" s="92">
        <f t="shared" si="4"/>
        <v>1465.968</v>
      </c>
      <c r="O37" s="94">
        <v>15130748181</v>
      </c>
      <c r="P37" s="134"/>
    </row>
    <row r="38" s="62" customFormat="1" ht="21" customHeight="1" spans="1:16">
      <c r="A38" s="72">
        <f t="shared" si="0"/>
        <v>36</v>
      </c>
      <c r="B38" s="73" t="s">
        <v>179</v>
      </c>
      <c r="C38" s="115" t="s">
        <v>180</v>
      </c>
      <c r="D38" s="75" t="s">
        <v>181</v>
      </c>
      <c r="E38" s="74" t="s">
        <v>17</v>
      </c>
      <c r="F38" s="74" t="s">
        <v>182</v>
      </c>
      <c r="G38" s="74" t="s">
        <v>183</v>
      </c>
      <c r="H38" s="76">
        <v>26.98</v>
      </c>
      <c r="I38" s="86">
        <v>30</v>
      </c>
      <c r="J38" s="92">
        <f t="shared" si="1"/>
        <v>1432.638</v>
      </c>
      <c r="K38" s="93">
        <v>33.33</v>
      </c>
      <c r="L38" s="133">
        <f t="shared" si="2"/>
        <v>1590.83714</v>
      </c>
      <c r="M38" s="133">
        <f t="shared" si="3"/>
        <v>1624.16714</v>
      </c>
      <c r="N38" s="92">
        <f t="shared" si="4"/>
        <v>1465.968</v>
      </c>
      <c r="O38" s="94">
        <v>13930796768</v>
      </c>
      <c r="P38" s="134"/>
    </row>
    <row r="39" s="62" customFormat="1" ht="21" customHeight="1" spans="1:16">
      <c r="A39" s="72">
        <f t="shared" si="0"/>
        <v>37</v>
      </c>
      <c r="B39" s="73" t="s">
        <v>184</v>
      </c>
      <c r="C39" s="115" t="s">
        <v>185</v>
      </c>
      <c r="D39" s="75" t="s">
        <v>186</v>
      </c>
      <c r="E39" s="74" t="s">
        <v>17</v>
      </c>
      <c r="F39" s="74" t="s">
        <v>187</v>
      </c>
      <c r="G39" s="74" t="s">
        <v>161</v>
      </c>
      <c r="H39" s="76">
        <v>26.98</v>
      </c>
      <c r="I39" s="86">
        <v>30</v>
      </c>
      <c r="J39" s="92">
        <f t="shared" si="1"/>
        <v>1432.638</v>
      </c>
      <c r="K39" s="93">
        <v>33.33</v>
      </c>
      <c r="L39" s="133">
        <f t="shared" si="2"/>
        <v>1590.83714</v>
      </c>
      <c r="M39" s="133">
        <f t="shared" si="3"/>
        <v>1624.16714</v>
      </c>
      <c r="N39" s="92">
        <f t="shared" si="4"/>
        <v>1465.968</v>
      </c>
      <c r="O39" s="94">
        <v>13303178699</v>
      </c>
      <c r="P39" s="134"/>
    </row>
    <row r="40" s="62" customFormat="1" ht="21" customHeight="1" spans="1:16">
      <c r="A40" s="72">
        <f t="shared" si="0"/>
        <v>38</v>
      </c>
      <c r="B40" s="73" t="s">
        <v>188</v>
      </c>
      <c r="C40" s="115" t="s">
        <v>189</v>
      </c>
      <c r="D40" s="75" t="s">
        <v>190</v>
      </c>
      <c r="E40" s="74" t="s">
        <v>34</v>
      </c>
      <c r="F40" s="74" t="s">
        <v>191</v>
      </c>
      <c r="G40" s="74" t="s">
        <v>192</v>
      </c>
      <c r="H40" s="76">
        <v>26.98</v>
      </c>
      <c r="I40" s="86">
        <v>30</v>
      </c>
      <c r="J40" s="92">
        <f t="shared" si="1"/>
        <v>1432.638</v>
      </c>
      <c r="K40" s="93">
        <v>33.33</v>
      </c>
      <c r="L40" s="133">
        <f t="shared" si="2"/>
        <v>1590.83714</v>
      </c>
      <c r="M40" s="133">
        <f t="shared" si="3"/>
        <v>1624.16714</v>
      </c>
      <c r="N40" s="92">
        <f t="shared" si="4"/>
        <v>1465.968</v>
      </c>
      <c r="O40" s="94">
        <v>17320725161</v>
      </c>
      <c r="P40" s="134"/>
    </row>
    <row r="41" s="62" customFormat="1" ht="21" customHeight="1" spans="1:16">
      <c r="A41" s="72">
        <f t="shared" si="0"/>
        <v>39</v>
      </c>
      <c r="B41" s="73" t="s">
        <v>193</v>
      </c>
      <c r="C41" s="115" t="s">
        <v>194</v>
      </c>
      <c r="D41" s="75" t="s">
        <v>195</v>
      </c>
      <c r="E41" s="74" t="s">
        <v>34</v>
      </c>
      <c r="F41" s="172" t="s">
        <v>196</v>
      </c>
      <c r="G41" s="74" t="s">
        <v>197</v>
      </c>
      <c r="H41" s="76">
        <v>26.98</v>
      </c>
      <c r="I41" s="86">
        <v>30</v>
      </c>
      <c r="J41" s="92">
        <f t="shared" si="1"/>
        <v>1432.638</v>
      </c>
      <c r="K41" s="93">
        <v>33.33</v>
      </c>
      <c r="L41" s="133">
        <f t="shared" si="2"/>
        <v>1590.83714</v>
      </c>
      <c r="M41" s="133">
        <f t="shared" si="3"/>
        <v>1624.16714</v>
      </c>
      <c r="N41" s="92">
        <f t="shared" si="4"/>
        <v>1465.968</v>
      </c>
      <c r="O41" s="94">
        <v>13932790539</v>
      </c>
      <c r="P41" s="134"/>
    </row>
    <row r="42" s="62" customFormat="1" ht="21" customHeight="1" spans="1:16">
      <c r="A42" s="72">
        <f t="shared" si="0"/>
        <v>40</v>
      </c>
      <c r="B42" s="73" t="s">
        <v>198</v>
      </c>
      <c r="C42" s="115" t="s">
        <v>199</v>
      </c>
      <c r="D42" s="75" t="s">
        <v>200</v>
      </c>
      <c r="E42" s="74" t="s">
        <v>17</v>
      </c>
      <c r="F42" s="74" t="s">
        <v>201</v>
      </c>
      <c r="G42" s="74" t="s">
        <v>81</v>
      </c>
      <c r="H42" s="76">
        <v>26.98</v>
      </c>
      <c r="I42" s="86">
        <v>30</v>
      </c>
      <c r="J42" s="92">
        <f t="shared" si="1"/>
        <v>1432.638</v>
      </c>
      <c r="K42" s="93">
        <v>33.33</v>
      </c>
      <c r="L42" s="133">
        <f t="shared" si="2"/>
        <v>1590.83714</v>
      </c>
      <c r="M42" s="133">
        <f t="shared" si="3"/>
        <v>1624.16714</v>
      </c>
      <c r="N42" s="92">
        <f t="shared" si="4"/>
        <v>1465.968</v>
      </c>
      <c r="O42" s="94">
        <v>15100789222</v>
      </c>
      <c r="P42" s="134"/>
    </row>
    <row r="43" s="62" customFormat="1" ht="21" customHeight="1" spans="1:16">
      <c r="A43" s="72">
        <f t="shared" si="0"/>
        <v>41</v>
      </c>
      <c r="B43" s="84" t="s">
        <v>202</v>
      </c>
      <c r="C43" s="117" t="s">
        <v>203</v>
      </c>
      <c r="D43" s="81" t="s">
        <v>204</v>
      </c>
      <c r="E43" s="80" t="s">
        <v>17</v>
      </c>
      <c r="F43" s="80" t="s">
        <v>205</v>
      </c>
      <c r="G43" s="80" t="s">
        <v>41</v>
      </c>
      <c r="H43" s="76">
        <v>26.98</v>
      </c>
      <c r="I43" s="86">
        <v>30</v>
      </c>
      <c r="J43" s="92">
        <f t="shared" si="1"/>
        <v>1432.638</v>
      </c>
      <c r="K43" s="93">
        <v>33.33</v>
      </c>
      <c r="L43" s="133">
        <f t="shared" si="2"/>
        <v>1590.83714</v>
      </c>
      <c r="M43" s="133">
        <f t="shared" si="3"/>
        <v>1624.16714</v>
      </c>
      <c r="N43" s="92">
        <f t="shared" si="4"/>
        <v>1465.968</v>
      </c>
      <c r="O43" s="94">
        <v>18131791597</v>
      </c>
      <c r="P43" s="134"/>
    </row>
    <row r="44" s="62" customFormat="1" ht="21" customHeight="1" spans="1:16">
      <c r="A44" s="72">
        <f t="shared" si="0"/>
        <v>42</v>
      </c>
      <c r="B44" s="73" t="s">
        <v>206</v>
      </c>
      <c r="C44" s="115" t="s">
        <v>207</v>
      </c>
      <c r="D44" s="75" t="s">
        <v>208</v>
      </c>
      <c r="E44" s="74" t="s">
        <v>17</v>
      </c>
      <c r="F44" s="172" t="s">
        <v>209</v>
      </c>
      <c r="G44" s="74" t="s">
        <v>19</v>
      </c>
      <c r="H44" s="76">
        <v>25.06</v>
      </c>
      <c r="I44" s="86">
        <v>30</v>
      </c>
      <c r="J44" s="92">
        <f t="shared" si="1"/>
        <v>1330.686</v>
      </c>
      <c r="K44" s="93">
        <v>33.33</v>
      </c>
      <c r="L44" s="133">
        <f t="shared" si="2"/>
        <v>1488.88514</v>
      </c>
      <c r="M44" s="133">
        <f t="shared" si="3"/>
        <v>1522.21514</v>
      </c>
      <c r="N44" s="92">
        <f t="shared" si="4"/>
        <v>1364.016</v>
      </c>
      <c r="O44" s="94">
        <v>18903276138</v>
      </c>
      <c r="P44" s="134"/>
    </row>
    <row r="45" s="62" customFormat="1" ht="21" customHeight="1" spans="1:16">
      <c r="A45" s="72">
        <f t="shared" si="0"/>
        <v>43</v>
      </c>
      <c r="B45" s="73" t="s">
        <v>210</v>
      </c>
      <c r="C45" s="115" t="s">
        <v>211</v>
      </c>
      <c r="D45" s="75" t="s">
        <v>212</v>
      </c>
      <c r="E45" s="74" t="s">
        <v>34</v>
      </c>
      <c r="F45" s="74" t="s">
        <v>213</v>
      </c>
      <c r="G45" s="74" t="s">
        <v>19</v>
      </c>
      <c r="H45" s="82">
        <v>25.13</v>
      </c>
      <c r="I45" s="86">
        <v>30</v>
      </c>
      <c r="J45" s="92">
        <f t="shared" si="1"/>
        <v>1334.403</v>
      </c>
      <c r="K45" s="93">
        <v>33.33</v>
      </c>
      <c r="L45" s="133">
        <f t="shared" si="2"/>
        <v>1492.60214</v>
      </c>
      <c r="M45" s="133">
        <f t="shared" si="3"/>
        <v>1525.93214</v>
      </c>
      <c r="N45" s="92">
        <f t="shared" si="4"/>
        <v>1367.733</v>
      </c>
      <c r="O45" s="94">
        <v>15803275290</v>
      </c>
      <c r="P45" s="134"/>
    </row>
    <row r="46" s="62" customFormat="1" ht="21" customHeight="1" spans="1:16">
      <c r="A46" s="72">
        <f t="shared" si="0"/>
        <v>44</v>
      </c>
      <c r="B46" s="73" t="s">
        <v>214</v>
      </c>
      <c r="C46" s="115" t="s">
        <v>215</v>
      </c>
      <c r="D46" s="75" t="s">
        <v>216</v>
      </c>
      <c r="E46" s="74" t="s">
        <v>17</v>
      </c>
      <c r="F46" s="74" t="s">
        <v>217</v>
      </c>
      <c r="G46" s="74" t="s">
        <v>19</v>
      </c>
      <c r="H46" s="82">
        <v>25.06</v>
      </c>
      <c r="I46" s="86">
        <v>30</v>
      </c>
      <c r="J46" s="92">
        <f t="shared" si="1"/>
        <v>1330.686</v>
      </c>
      <c r="K46" s="93">
        <v>33.33</v>
      </c>
      <c r="L46" s="133">
        <f t="shared" si="2"/>
        <v>1488.88514</v>
      </c>
      <c r="M46" s="133">
        <f t="shared" si="3"/>
        <v>1522.21514</v>
      </c>
      <c r="N46" s="92">
        <f t="shared" si="4"/>
        <v>1364.016</v>
      </c>
      <c r="O46" s="94">
        <v>18231752965</v>
      </c>
      <c r="P46" s="134"/>
    </row>
    <row r="47" s="62" customFormat="1" ht="21" customHeight="1" spans="1:16">
      <c r="A47" s="118">
        <f t="shared" si="0"/>
        <v>45</v>
      </c>
      <c r="B47" s="119" t="s">
        <v>218</v>
      </c>
      <c r="C47" s="120" t="s">
        <v>219</v>
      </c>
      <c r="D47" s="121" t="s">
        <v>220</v>
      </c>
      <c r="E47" s="122" t="s">
        <v>34</v>
      </c>
      <c r="F47" s="122" t="s">
        <v>221</v>
      </c>
      <c r="G47" s="122" t="s">
        <v>388</v>
      </c>
      <c r="H47" s="123">
        <v>25.06</v>
      </c>
      <c r="I47" s="136">
        <v>16</v>
      </c>
      <c r="J47" s="137">
        <f t="shared" si="1"/>
        <v>709.6992</v>
      </c>
      <c r="K47" s="118">
        <v>17.78</v>
      </c>
      <c r="L47" s="133">
        <f t="shared" si="2"/>
        <v>867.89834</v>
      </c>
      <c r="M47" s="133">
        <f t="shared" si="3"/>
        <v>885.67834</v>
      </c>
      <c r="N47" s="137">
        <f t="shared" si="4"/>
        <v>727.4792</v>
      </c>
      <c r="O47" s="138">
        <v>18733093193</v>
      </c>
      <c r="P47" s="134"/>
    </row>
    <row r="48" s="62" customFormat="1" ht="21" customHeight="1" spans="1:16">
      <c r="A48" s="118">
        <f t="shared" si="0"/>
        <v>46</v>
      </c>
      <c r="B48" s="124" t="s">
        <v>389</v>
      </c>
      <c r="C48" s="120" t="s">
        <v>390</v>
      </c>
      <c r="D48" s="121" t="s">
        <v>220</v>
      </c>
      <c r="E48" s="121" t="s">
        <v>34</v>
      </c>
      <c r="F48" s="122" t="s">
        <v>391</v>
      </c>
      <c r="G48" s="121" t="s">
        <v>392</v>
      </c>
      <c r="H48" s="125"/>
      <c r="I48" s="136">
        <v>14</v>
      </c>
      <c r="J48" s="137">
        <f>H47*1.77*I48</f>
        <v>620.9868</v>
      </c>
      <c r="K48" s="118">
        <v>15.55</v>
      </c>
      <c r="L48" s="133">
        <f t="shared" si="2"/>
        <v>779.18594</v>
      </c>
      <c r="M48" s="133">
        <f t="shared" si="3"/>
        <v>794.73594</v>
      </c>
      <c r="N48" s="137">
        <f t="shared" si="4"/>
        <v>636.5368</v>
      </c>
      <c r="O48" s="138">
        <v>18233704956</v>
      </c>
      <c r="P48" s="134"/>
    </row>
    <row r="49" s="62" customFormat="1" ht="21" customHeight="1" spans="1:16">
      <c r="A49" s="72">
        <f t="shared" si="0"/>
        <v>47</v>
      </c>
      <c r="B49" s="73" t="s">
        <v>223</v>
      </c>
      <c r="C49" s="116" t="s">
        <v>224</v>
      </c>
      <c r="D49" s="75" t="s">
        <v>225</v>
      </c>
      <c r="E49" s="74" t="s">
        <v>34</v>
      </c>
      <c r="F49" s="74" t="s">
        <v>226</v>
      </c>
      <c r="G49" s="74" t="s">
        <v>227</v>
      </c>
      <c r="H49" s="76">
        <v>25.13</v>
      </c>
      <c r="I49" s="86">
        <v>30</v>
      </c>
      <c r="J49" s="92">
        <f t="shared" ref="J49:J84" si="5">H49*1.77*I49</f>
        <v>1334.403</v>
      </c>
      <c r="K49" s="93">
        <v>33.33</v>
      </c>
      <c r="L49" s="133">
        <f t="shared" si="2"/>
        <v>1492.60214</v>
      </c>
      <c r="M49" s="133">
        <f t="shared" si="3"/>
        <v>1525.93214</v>
      </c>
      <c r="N49" s="92">
        <f t="shared" si="4"/>
        <v>1367.733</v>
      </c>
      <c r="O49" s="94">
        <v>13191993344</v>
      </c>
      <c r="P49" s="134"/>
    </row>
    <row r="50" s="63" customFormat="1" ht="21" customHeight="1" spans="1:16">
      <c r="A50" s="72">
        <f t="shared" si="0"/>
        <v>48</v>
      </c>
      <c r="B50" s="87" t="s">
        <v>228</v>
      </c>
      <c r="C50" s="117" t="s">
        <v>229</v>
      </c>
      <c r="D50" s="12" t="s">
        <v>230</v>
      </c>
      <c r="E50" s="12" t="s">
        <v>34</v>
      </c>
      <c r="F50" s="80" t="s">
        <v>231</v>
      </c>
      <c r="G50" s="80" t="s">
        <v>232</v>
      </c>
      <c r="H50" s="82">
        <v>25.06</v>
      </c>
      <c r="I50" s="95">
        <v>30</v>
      </c>
      <c r="J50" s="92">
        <f t="shared" si="5"/>
        <v>1330.686</v>
      </c>
      <c r="K50" s="72">
        <v>33.33</v>
      </c>
      <c r="L50" s="133">
        <f t="shared" si="2"/>
        <v>1488.88514</v>
      </c>
      <c r="M50" s="133">
        <f t="shared" si="3"/>
        <v>1522.21514</v>
      </c>
      <c r="N50" s="92">
        <f t="shared" si="4"/>
        <v>1364.016</v>
      </c>
      <c r="O50" s="72">
        <v>13931731668</v>
      </c>
      <c r="P50" s="135"/>
    </row>
    <row r="51" s="63" customFormat="1" ht="21" customHeight="1" spans="1:16">
      <c r="A51" s="72">
        <f t="shared" si="0"/>
        <v>49</v>
      </c>
      <c r="B51" s="84" t="s">
        <v>233</v>
      </c>
      <c r="C51" s="117" t="s">
        <v>234</v>
      </c>
      <c r="D51" s="12" t="s">
        <v>235</v>
      </c>
      <c r="E51" s="80" t="s">
        <v>34</v>
      </c>
      <c r="F51" s="80" t="s">
        <v>236</v>
      </c>
      <c r="G51" s="80" t="s">
        <v>237</v>
      </c>
      <c r="H51" s="82">
        <v>25.06</v>
      </c>
      <c r="I51" s="95">
        <v>30</v>
      </c>
      <c r="J51" s="92">
        <f t="shared" si="5"/>
        <v>1330.686</v>
      </c>
      <c r="K51" s="72">
        <v>33.33</v>
      </c>
      <c r="L51" s="133">
        <f t="shared" si="2"/>
        <v>1488.88514</v>
      </c>
      <c r="M51" s="133">
        <f t="shared" si="3"/>
        <v>1522.21514</v>
      </c>
      <c r="N51" s="92">
        <f t="shared" si="4"/>
        <v>1364.016</v>
      </c>
      <c r="O51" s="139">
        <v>17731735872</v>
      </c>
      <c r="P51" s="135"/>
    </row>
    <row r="52" s="63" customFormat="1" ht="21" customHeight="1" spans="1:16">
      <c r="A52" s="72">
        <f t="shared" si="0"/>
        <v>50</v>
      </c>
      <c r="B52" s="84" t="s">
        <v>238</v>
      </c>
      <c r="C52" s="117" t="s">
        <v>239</v>
      </c>
      <c r="D52" s="12" t="s">
        <v>240</v>
      </c>
      <c r="E52" s="80" t="s">
        <v>17</v>
      </c>
      <c r="F52" s="80" t="s">
        <v>241</v>
      </c>
      <c r="G52" s="80" t="s">
        <v>242</v>
      </c>
      <c r="H52" s="82">
        <v>44.3</v>
      </c>
      <c r="I52" s="95">
        <v>30</v>
      </c>
      <c r="J52" s="92">
        <f t="shared" si="5"/>
        <v>2352.33</v>
      </c>
      <c r="K52" s="72">
        <v>33.33</v>
      </c>
      <c r="L52" s="133">
        <f t="shared" si="2"/>
        <v>2510.52914</v>
      </c>
      <c r="M52" s="133">
        <f t="shared" si="3"/>
        <v>2543.85914</v>
      </c>
      <c r="N52" s="92">
        <f t="shared" si="4"/>
        <v>2385.66</v>
      </c>
      <c r="O52" s="139">
        <v>18633873700</v>
      </c>
      <c r="P52" s="135"/>
    </row>
    <row r="53" s="63" customFormat="1" ht="21" customHeight="1" spans="1:16">
      <c r="A53" s="72">
        <v>51</v>
      </c>
      <c r="B53" s="84" t="s">
        <v>243</v>
      </c>
      <c r="C53" s="117" t="s">
        <v>244</v>
      </c>
      <c r="D53" s="81" t="s">
        <v>245</v>
      </c>
      <c r="E53" s="80" t="s">
        <v>34</v>
      </c>
      <c r="F53" s="80" t="s">
        <v>246</v>
      </c>
      <c r="G53" s="80" t="s">
        <v>247</v>
      </c>
      <c r="H53" s="82">
        <v>44.36</v>
      </c>
      <c r="I53" s="95">
        <v>30</v>
      </c>
      <c r="J53" s="92">
        <f t="shared" si="5"/>
        <v>2355.516</v>
      </c>
      <c r="K53" s="72">
        <v>33.33</v>
      </c>
      <c r="L53" s="133">
        <f t="shared" si="2"/>
        <v>2513.71514</v>
      </c>
      <c r="M53" s="133">
        <f t="shared" si="3"/>
        <v>2547.04514</v>
      </c>
      <c r="N53" s="92">
        <f t="shared" si="4"/>
        <v>2388.846</v>
      </c>
      <c r="O53" s="139">
        <v>13315151285</v>
      </c>
      <c r="P53" s="135"/>
    </row>
    <row r="54" s="63" customFormat="1" ht="21" customHeight="1" spans="1:16">
      <c r="A54" s="72">
        <f t="shared" ref="A54:A84" si="6">ROW()-2</f>
        <v>52</v>
      </c>
      <c r="B54" s="79" t="s">
        <v>393</v>
      </c>
      <c r="C54" s="126" t="s">
        <v>394</v>
      </c>
      <c r="D54" s="12" t="s">
        <v>395</v>
      </c>
      <c r="E54" s="12" t="s">
        <v>17</v>
      </c>
      <c r="F54" s="173" t="s">
        <v>396</v>
      </c>
      <c r="G54" s="12" t="s">
        <v>392</v>
      </c>
      <c r="H54" s="82">
        <v>25.13</v>
      </c>
      <c r="I54" s="95">
        <v>15</v>
      </c>
      <c r="J54" s="92">
        <f t="shared" si="5"/>
        <v>667.2015</v>
      </c>
      <c r="K54" s="72">
        <v>16.67</v>
      </c>
      <c r="L54" s="133">
        <f t="shared" si="2"/>
        <v>825.40064</v>
      </c>
      <c r="M54" s="133">
        <f t="shared" si="3"/>
        <v>842.07064</v>
      </c>
      <c r="N54" s="92">
        <f t="shared" si="4"/>
        <v>683.8715</v>
      </c>
      <c r="O54" s="127">
        <v>18733022199</v>
      </c>
      <c r="P54" s="135"/>
    </row>
    <row r="55" s="63" customFormat="1" ht="21" customHeight="1" spans="1:16">
      <c r="A55" s="72">
        <f t="shared" si="6"/>
        <v>53</v>
      </c>
      <c r="B55" s="79" t="s">
        <v>248</v>
      </c>
      <c r="C55" s="117" t="s">
        <v>249</v>
      </c>
      <c r="D55" s="12" t="s">
        <v>250</v>
      </c>
      <c r="E55" s="80" t="s">
        <v>17</v>
      </c>
      <c r="F55" s="174" t="s">
        <v>251</v>
      </c>
      <c r="G55" s="80" t="s">
        <v>252</v>
      </c>
      <c r="H55" s="82">
        <v>25.06</v>
      </c>
      <c r="I55" s="95">
        <v>30</v>
      </c>
      <c r="J55" s="92">
        <f t="shared" si="5"/>
        <v>1330.686</v>
      </c>
      <c r="K55" s="72">
        <v>33.33</v>
      </c>
      <c r="L55" s="133">
        <f t="shared" si="2"/>
        <v>1488.88514</v>
      </c>
      <c r="M55" s="133">
        <f t="shared" si="3"/>
        <v>1522.21514</v>
      </c>
      <c r="N55" s="92">
        <f t="shared" si="4"/>
        <v>1364.016</v>
      </c>
      <c r="O55" s="95">
        <v>18632709800</v>
      </c>
      <c r="P55" s="135"/>
    </row>
    <row r="56" s="63" customFormat="1" ht="21" customHeight="1" spans="1:16">
      <c r="A56" s="72">
        <f t="shared" si="6"/>
        <v>54</v>
      </c>
      <c r="B56" s="84" t="s">
        <v>253</v>
      </c>
      <c r="C56" s="117" t="s">
        <v>254</v>
      </c>
      <c r="D56" s="12" t="s">
        <v>255</v>
      </c>
      <c r="E56" s="80" t="s">
        <v>34</v>
      </c>
      <c r="F56" s="80" t="s">
        <v>256</v>
      </c>
      <c r="G56" s="12" t="s">
        <v>257</v>
      </c>
      <c r="H56" s="82">
        <v>25.06</v>
      </c>
      <c r="I56" s="95">
        <v>30</v>
      </c>
      <c r="J56" s="92">
        <f t="shared" si="5"/>
        <v>1330.686</v>
      </c>
      <c r="K56" s="72">
        <v>33.33</v>
      </c>
      <c r="L56" s="133">
        <f t="shared" si="2"/>
        <v>1488.88514</v>
      </c>
      <c r="M56" s="133">
        <f t="shared" si="3"/>
        <v>1522.21514</v>
      </c>
      <c r="N56" s="92">
        <f t="shared" si="4"/>
        <v>1364.016</v>
      </c>
      <c r="O56" s="139">
        <v>13932781111</v>
      </c>
      <c r="P56" s="135"/>
    </row>
    <row r="57" s="63" customFormat="1" ht="21" customHeight="1" spans="1:16">
      <c r="A57" s="72">
        <f t="shared" si="6"/>
        <v>55</v>
      </c>
      <c r="B57" s="84" t="s">
        <v>258</v>
      </c>
      <c r="C57" s="117" t="s">
        <v>259</v>
      </c>
      <c r="D57" s="12" t="s">
        <v>260</v>
      </c>
      <c r="E57" s="80" t="s">
        <v>17</v>
      </c>
      <c r="F57" s="80" t="s">
        <v>261</v>
      </c>
      <c r="G57" s="80" t="s">
        <v>81</v>
      </c>
      <c r="H57" s="82">
        <v>25.06</v>
      </c>
      <c r="I57" s="95">
        <v>30</v>
      </c>
      <c r="J57" s="92">
        <f t="shared" si="5"/>
        <v>1330.686</v>
      </c>
      <c r="K57" s="72">
        <v>33.33</v>
      </c>
      <c r="L57" s="133">
        <f t="shared" si="2"/>
        <v>1488.88514</v>
      </c>
      <c r="M57" s="133">
        <f t="shared" si="3"/>
        <v>1522.21514</v>
      </c>
      <c r="N57" s="92">
        <f t="shared" si="4"/>
        <v>1364.016</v>
      </c>
      <c r="O57" s="139">
        <v>18730769010</v>
      </c>
      <c r="P57" s="135"/>
    </row>
    <row r="58" s="63" customFormat="1" ht="21" customHeight="1" spans="1:16">
      <c r="A58" s="72">
        <f t="shared" si="6"/>
        <v>56</v>
      </c>
      <c r="B58" s="84" t="s">
        <v>262</v>
      </c>
      <c r="C58" s="117" t="s">
        <v>263</v>
      </c>
      <c r="D58" s="12" t="s">
        <v>264</v>
      </c>
      <c r="E58" s="80" t="s">
        <v>34</v>
      </c>
      <c r="F58" s="80" t="s">
        <v>265</v>
      </c>
      <c r="G58" s="80" t="s">
        <v>81</v>
      </c>
      <c r="H58" s="82">
        <v>43.7</v>
      </c>
      <c r="I58" s="95">
        <v>30</v>
      </c>
      <c r="J58" s="92">
        <f t="shared" si="5"/>
        <v>2320.47</v>
      </c>
      <c r="K58" s="72">
        <v>33.33</v>
      </c>
      <c r="L58" s="133">
        <f t="shared" si="2"/>
        <v>2478.66914</v>
      </c>
      <c r="M58" s="133">
        <f t="shared" si="3"/>
        <v>2511.99914</v>
      </c>
      <c r="N58" s="92">
        <f t="shared" si="4"/>
        <v>2353.8</v>
      </c>
      <c r="O58" s="139">
        <v>13012038803</v>
      </c>
      <c r="P58" s="135"/>
    </row>
    <row r="59" s="63" customFormat="1" ht="21" customHeight="1" spans="1:16">
      <c r="A59" s="72">
        <f t="shared" si="6"/>
        <v>57</v>
      </c>
      <c r="B59" s="84" t="s">
        <v>266</v>
      </c>
      <c r="C59" s="117" t="s">
        <v>267</v>
      </c>
      <c r="D59" s="12" t="s">
        <v>268</v>
      </c>
      <c r="E59" s="80" t="s">
        <v>34</v>
      </c>
      <c r="F59" s="80" t="s">
        <v>269</v>
      </c>
      <c r="G59" s="80" t="s">
        <v>270</v>
      </c>
      <c r="H59" s="82">
        <v>25.06</v>
      </c>
      <c r="I59" s="95">
        <v>30</v>
      </c>
      <c r="J59" s="92">
        <f t="shared" si="5"/>
        <v>1330.686</v>
      </c>
      <c r="K59" s="72">
        <v>33.33</v>
      </c>
      <c r="L59" s="133">
        <f t="shared" si="2"/>
        <v>1488.88514</v>
      </c>
      <c r="M59" s="133">
        <f t="shared" si="3"/>
        <v>1522.21514</v>
      </c>
      <c r="N59" s="92">
        <f t="shared" si="4"/>
        <v>1364.016</v>
      </c>
      <c r="O59" s="139">
        <v>18713724935</v>
      </c>
      <c r="P59" s="135"/>
    </row>
    <row r="60" s="63" customFormat="1" ht="21" customHeight="1" spans="1:16">
      <c r="A60" s="72">
        <f t="shared" si="6"/>
        <v>58</v>
      </c>
      <c r="B60" s="84" t="s">
        <v>271</v>
      </c>
      <c r="C60" s="117" t="s">
        <v>272</v>
      </c>
      <c r="D60" s="81" t="s">
        <v>273</v>
      </c>
      <c r="E60" s="80" t="s">
        <v>17</v>
      </c>
      <c r="F60" s="80" t="s">
        <v>274</v>
      </c>
      <c r="G60" s="80" t="s">
        <v>275</v>
      </c>
      <c r="H60" s="82">
        <v>25.06</v>
      </c>
      <c r="I60" s="95">
        <v>30</v>
      </c>
      <c r="J60" s="92">
        <f t="shared" si="5"/>
        <v>1330.686</v>
      </c>
      <c r="K60" s="72">
        <v>33.33</v>
      </c>
      <c r="L60" s="133">
        <f t="shared" si="2"/>
        <v>1488.88514</v>
      </c>
      <c r="M60" s="133">
        <f t="shared" si="3"/>
        <v>1522.21514</v>
      </c>
      <c r="N60" s="92">
        <f t="shared" si="4"/>
        <v>1364.016</v>
      </c>
      <c r="O60" s="139">
        <v>18931761519</v>
      </c>
      <c r="P60" s="135"/>
    </row>
    <row r="61" s="63" customFormat="1" ht="21" customHeight="1" spans="1:16">
      <c r="A61" s="72">
        <f t="shared" si="6"/>
        <v>59</v>
      </c>
      <c r="B61" s="84" t="s">
        <v>276</v>
      </c>
      <c r="C61" s="117" t="s">
        <v>277</v>
      </c>
      <c r="D61" s="12" t="s">
        <v>278</v>
      </c>
      <c r="E61" s="80" t="s">
        <v>17</v>
      </c>
      <c r="F61" s="80" t="s">
        <v>279</v>
      </c>
      <c r="G61" s="80" t="s">
        <v>130</v>
      </c>
      <c r="H61" s="82">
        <v>25.06</v>
      </c>
      <c r="I61" s="95">
        <v>30</v>
      </c>
      <c r="J61" s="92">
        <f t="shared" si="5"/>
        <v>1330.686</v>
      </c>
      <c r="K61" s="72">
        <v>33.33</v>
      </c>
      <c r="L61" s="133">
        <f t="shared" si="2"/>
        <v>1488.88514</v>
      </c>
      <c r="M61" s="133">
        <f t="shared" si="3"/>
        <v>1522.21514</v>
      </c>
      <c r="N61" s="92">
        <f t="shared" si="4"/>
        <v>1364.016</v>
      </c>
      <c r="O61" s="139">
        <v>18203372010</v>
      </c>
      <c r="P61" s="135"/>
    </row>
    <row r="62" s="63" customFormat="1" ht="21" customHeight="1" spans="1:16">
      <c r="A62" s="72">
        <f t="shared" si="6"/>
        <v>60</v>
      </c>
      <c r="B62" s="84" t="s">
        <v>280</v>
      </c>
      <c r="C62" s="117" t="s">
        <v>281</v>
      </c>
      <c r="D62" s="12" t="s">
        <v>282</v>
      </c>
      <c r="E62" s="80" t="s">
        <v>34</v>
      </c>
      <c r="F62" s="80" t="s">
        <v>283</v>
      </c>
      <c r="G62" s="80" t="s">
        <v>284</v>
      </c>
      <c r="H62" s="82">
        <v>25.06</v>
      </c>
      <c r="I62" s="95">
        <v>30</v>
      </c>
      <c r="J62" s="92">
        <f t="shared" si="5"/>
        <v>1330.686</v>
      </c>
      <c r="K62" s="72">
        <v>33.33</v>
      </c>
      <c r="L62" s="133">
        <f t="shared" si="2"/>
        <v>1488.88514</v>
      </c>
      <c r="M62" s="133">
        <f t="shared" si="3"/>
        <v>1522.21514</v>
      </c>
      <c r="N62" s="92">
        <f t="shared" si="4"/>
        <v>1364.016</v>
      </c>
      <c r="O62" s="139">
        <v>13833989801</v>
      </c>
      <c r="P62" s="135"/>
    </row>
    <row r="63" s="63" customFormat="1" ht="21" customHeight="1" spans="1:16">
      <c r="A63" s="72">
        <f t="shared" si="6"/>
        <v>61</v>
      </c>
      <c r="B63" s="84" t="s">
        <v>285</v>
      </c>
      <c r="C63" s="117" t="s">
        <v>286</v>
      </c>
      <c r="D63" s="12" t="s">
        <v>287</v>
      </c>
      <c r="E63" s="80" t="s">
        <v>17</v>
      </c>
      <c r="F63" s="80" t="s">
        <v>288</v>
      </c>
      <c r="G63" s="80" t="s">
        <v>289</v>
      </c>
      <c r="H63" s="82">
        <v>25.13</v>
      </c>
      <c r="I63" s="95">
        <v>30</v>
      </c>
      <c r="J63" s="92">
        <f t="shared" si="5"/>
        <v>1334.403</v>
      </c>
      <c r="K63" s="72">
        <v>33.33</v>
      </c>
      <c r="L63" s="133">
        <f t="shared" si="2"/>
        <v>1492.60214</v>
      </c>
      <c r="M63" s="133">
        <f t="shared" si="3"/>
        <v>1525.93214</v>
      </c>
      <c r="N63" s="92">
        <f t="shared" si="4"/>
        <v>1367.733</v>
      </c>
      <c r="O63" s="139">
        <v>18032708899</v>
      </c>
      <c r="P63" s="135"/>
    </row>
    <row r="64" s="63" customFormat="1" ht="21" customHeight="1" spans="1:16">
      <c r="A64" s="72">
        <f t="shared" si="6"/>
        <v>62</v>
      </c>
      <c r="B64" s="87" t="s">
        <v>290</v>
      </c>
      <c r="C64" s="128" t="s">
        <v>291</v>
      </c>
      <c r="D64" s="12" t="s">
        <v>292</v>
      </c>
      <c r="E64" s="12" t="s">
        <v>17</v>
      </c>
      <c r="F64" s="12" t="s">
        <v>293</v>
      </c>
      <c r="G64" s="12" t="s">
        <v>294</v>
      </c>
      <c r="H64" s="82">
        <v>25.06</v>
      </c>
      <c r="I64" s="95">
        <v>30</v>
      </c>
      <c r="J64" s="92">
        <f t="shared" si="5"/>
        <v>1330.686</v>
      </c>
      <c r="K64" s="72">
        <v>33.33</v>
      </c>
      <c r="L64" s="133">
        <f t="shared" si="2"/>
        <v>1488.88514</v>
      </c>
      <c r="M64" s="133">
        <f t="shared" si="3"/>
        <v>1522.21514</v>
      </c>
      <c r="N64" s="92">
        <f t="shared" si="4"/>
        <v>1364.016</v>
      </c>
      <c r="O64" s="139">
        <v>15530711166</v>
      </c>
      <c r="P64" s="135"/>
    </row>
    <row r="65" s="63" customFormat="1" ht="21" customHeight="1" spans="1:16">
      <c r="A65" s="72">
        <f t="shared" si="6"/>
        <v>63</v>
      </c>
      <c r="B65" s="84" t="s">
        <v>295</v>
      </c>
      <c r="C65" s="117" t="s">
        <v>296</v>
      </c>
      <c r="D65" s="12" t="s">
        <v>297</v>
      </c>
      <c r="E65" s="80" t="s">
        <v>34</v>
      </c>
      <c r="F65" s="80" t="s">
        <v>298</v>
      </c>
      <c r="G65" s="80" t="s">
        <v>397</v>
      </c>
      <c r="H65" s="82">
        <v>25.06</v>
      </c>
      <c r="I65" s="95">
        <v>16</v>
      </c>
      <c r="J65" s="92">
        <f t="shared" si="5"/>
        <v>709.6992</v>
      </c>
      <c r="K65" s="72">
        <v>17.78</v>
      </c>
      <c r="L65" s="133">
        <f t="shared" si="2"/>
        <v>867.89834</v>
      </c>
      <c r="M65" s="133">
        <f t="shared" si="3"/>
        <v>885.67834</v>
      </c>
      <c r="N65" s="92">
        <f t="shared" si="4"/>
        <v>727.4792</v>
      </c>
      <c r="O65" s="139">
        <v>13722721888</v>
      </c>
      <c r="P65" s="135"/>
    </row>
    <row r="66" s="63" customFormat="1" ht="21" customHeight="1" spans="1:16">
      <c r="A66" s="72">
        <f t="shared" si="6"/>
        <v>64</v>
      </c>
      <c r="B66" s="84" t="s">
        <v>299</v>
      </c>
      <c r="C66" s="117" t="s">
        <v>300</v>
      </c>
      <c r="D66" s="12" t="s">
        <v>301</v>
      </c>
      <c r="E66" s="80" t="s">
        <v>34</v>
      </c>
      <c r="F66" s="80" t="s">
        <v>302</v>
      </c>
      <c r="G66" s="80" t="s">
        <v>161</v>
      </c>
      <c r="H66" s="82">
        <v>25.06</v>
      </c>
      <c r="I66" s="95">
        <v>30</v>
      </c>
      <c r="J66" s="92">
        <f t="shared" si="5"/>
        <v>1330.686</v>
      </c>
      <c r="K66" s="72">
        <v>33.33</v>
      </c>
      <c r="L66" s="133">
        <f t="shared" si="2"/>
        <v>1488.88514</v>
      </c>
      <c r="M66" s="133">
        <f t="shared" si="3"/>
        <v>1522.21514</v>
      </c>
      <c r="N66" s="92">
        <f t="shared" si="4"/>
        <v>1364.016</v>
      </c>
      <c r="O66" s="139">
        <v>15132703933</v>
      </c>
      <c r="P66" s="135"/>
    </row>
    <row r="67" s="63" customFormat="1" ht="21" customHeight="1" spans="1:16">
      <c r="A67" s="72">
        <f t="shared" si="6"/>
        <v>65</v>
      </c>
      <c r="B67" s="84" t="s">
        <v>303</v>
      </c>
      <c r="C67" s="117" t="s">
        <v>304</v>
      </c>
      <c r="D67" s="12" t="s">
        <v>305</v>
      </c>
      <c r="E67" s="80" t="s">
        <v>17</v>
      </c>
      <c r="F67" s="80" t="s">
        <v>306</v>
      </c>
      <c r="G67" s="80" t="s">
        <v>19</v>
      </c>
      <c r="H67" s="82">
        <v>25.06</v>
      </c>
      <c r="I67" s="95">
        <v>30</v>
      </c>
      <c r="J67" s="92">
        <f t="shared" si="5"/>
        <v>1330.686</v>
      </c>
      <c r="K67" s="72">
        <v>33.33</v>
      </c>
      <c r="L67" s="133">
        <f t="shared" ref="L67:L84" si="7">J67+158.19914</f>
        <v>1488.88514</v>
      </c>
      <c r="M67" s="133">
        <f t="shared" ref="M67:M84" si="8">L67+K67</f>
        <v>1522.21514</v>
      </c>
      <c r="N67" s="92">
        <f t="shared" ref="N67:N84" si="9">J67+K67</f>
        <v>1364.016</v>
      </c>
      <c r="O67" s="139">
        <v>15350789690</v>
      </c>
      <c r="P67" s="135"/>
    </row>
    <row r="68" s="63" customFormat="1" ht="21" customHeight="1" spans="1:16">
      <c r="A68" s="72">
        <f t="shared" si="6"/>
        <v>66</v>
      </c>
      <c r="B68" s="84" t="s">
        <v>307</v>
      </c>
      <c r="C68" s="117" t="s">
        <v>308</v>
      </c>
      <c r="D68" s="12" t="s">
        <v>309</v>
      </c>
      <c r="E68" s="80" t="s">
        <v>34</v>
      </c>
      <c r="F68" s="80" t="s">
        <v>310</v>
      </c>
      <c r="G68" s="80" t="s">
        <v>19</v>
      </c>
      <c r="H68" s="82">
        <v>25.44</v>
      </c>
      <c r="I68" s="95">
        <v>30</v>
      </c>
      <c r="J68" s="92">
        <f t="shared" si="5"/>
        <v>1350.864</v>
      </c>
      <c r="K68" s="72">
        <v>33.33</v>
      </c>
      <c r="L68" s="133">
        <f t="shared" si="7"/>
        <v>1509.06314</v>
      </c>
      <c r="M68" s="133">
        <f t="shared" si="8"/>
        <v>1542.39314</v>
      </c>
      <c r="N68" s="92">
        <f t="shared" si="9"/>
        <v>1384.194</v>
      </c>
      <c r="O68" s="12">
        <v>17732391313</v>
      </c>
      <c r="P68" s="135"/>
    </row>
    <row r="69" s="63" customFormat="1" ht="21" customHeight="1" spans="1:16">
      <c r="A69" s="72">
        <f t="shared" si="6"/>
        <v>67</v>
      </c>
      <c r="B69" s="84" t="s">
        <v>311</v>
      </c>
      <c r="C69" s="117" t="s">
        <v>312</v>
      </c>
      <c r="D69" s="12" t="s">
        <v>313</v>
      </c>
      <c r="E69" s="80" t="s">
        <v>17</v>
      </c>
      <c r="F69" s="174" t="s">
        <v>314</v>
      </c>
      <c r="G69" s="80" t="s">
        <v>315</v>
      </c>
      <c r="H69" s="82">
        <v>24.44</v>
      </c>
      <c r="I69" s="95">
        <v>30</v>
      </c>
      <c r="J69" s="92">
        <f t="shared" si="5"/>
        <v>1297.764</v>
      </c>
      <c r="K69" s="72">
        <v>33.33</v>
      </c>
      <c r="L69" s="133">
        <f t="shared" si="7"/>
        <v>1455.96314</v>
      </c>
      <c r="M69" s="133">
        <f t="shared" si="8"/>
        <v>1489.29314</v>
      </c>
      <c r="N69" s="92">
        <f t="shared" si="9"/>
        <v>1331.094</v>
      </c>
      <c r="O69" s="139">
        <v>18210659116</v>
      </c>
      <c r="P69" s="135"/>
    </row>
    <row r="70" s="63" customFormat="1" ht="21" customHeight="1" spans="1:16">
      <c r="A70" s="72">
        <f t="shared" si="6"/>
        <v>68</v>
      </c>
      <c r="B70" s="87" t="s">
        <v>398</v>
      </c>
      <c r="C70" s="126" t="s">
        <v>399</v>
      </c>
      <c r="D70" s="12" t="s">
        <v>400</v>
      </c>
      <c r="E70" s="12" t="s">
        <v>17</v>
      </c>
      <c r="F70" s="99" t="s">
        <v>401</v>
      </c>
      <c r="G70" s="12" t="s">
        <v>392</v>
      </c>
      <c r="H70" s="82">
        <v>25.06</v>
      </c>
      <c r="I70" s="95">
        <v>15</v>
      </c>
      <c r="J70" s="92">
        <f t="shared" si="5"/>
        <v>665.343</v>
      </c>
      <c r="K70" s="72">
        <v>16.66</v>
      </c>
      <c r="L70" s="133">
        <f t="shared" si="7"/>
        <v>823.54214</v>
      </c>
      <c r="M70" s="133">
        <f t="shared" si="8"/>
        <v>840.20214</v>
      </c>
      <c r="N70" s="92">
        <f t="shared" si="9"/>
        <v>682.003</v>
      </c>
      <c r="O70" s="160">
        <v>18333000817</v>
      </c>
      <c r="P70" s="135"/>
    </row>
    <row r="71" s="62" customFormat="1" ht="21" customHeight="1" spans="1:16">
      <c r="A71" s="72">
        <f t="shared" si="6"/>
        <v>69</v>
      </c>
      <c r="B71" s="73" t="s">
        <v>316</v>
      </c>
      <c r="C71" s="115" t="s">
        <v>317</v>
      </c>
      <c r="D71" s="75" t="s">
        <v>318</v>
      </c>
      <c r="E71" s="74" t="s">
        <v>17</v>
      </c>
      <c r="F71" s="74" t="s">
        <v>319</v>
      </c>
      <c r="G71" s="74" t="s">
        <v>320</v>
      </c>
      <c r="H71" s="76">
        <v>25.06</v>
      </c>
      <c r="I71" s="86">
        <v>30</v>
      </c>
      <c r="J71" s="92">
        <f t="shared" si="5"/>
        <v>1330.686</v>
      </c>
      <c r="K71" s="93">
        <v>33.33</v>
      </c>
      <c r="L71" s="133">
        <f t="shared" si="7"/>
        <v>1488.88514</v>
      </c>
      <c r="M71" s="133">
        <f t="shared" si="8"/>
        <v>1522.21514</v>
      </c>
      <c r="N71" s="92">
        <f t="shared" si="9"/>
        <v>1364.016</v>
      </c>
      <c r="O71" s="94">
        <v>19932252345</v>
      </c>
      <c r="P71" s="134"/>
    </row>
    <row r="72" s="62" customFormat="1" ht="21" customHeight="1" spans="1:16">
      <c r="A72" s="72">
        <f t="shared" si="6"/>
        <v>70</v>
      </c>
      <c r="B72" s="73" t="s">
        <v>321</v>
      </c>
      <c r="C72" s="115" t="s">
        <v>322</v>
      </c>
      <c r="D72" s="75" t="s">
        <v>323</v>
      </c>
      <c r="E72" s="74" t="s">
        <v>17</v>
      </c>
      <c r="F72" s="74" t="s">
        <v>324</v>
      </c>
      <c r="G72" s="74" t="s">
        <v>19</v>
      </c>
      <c r="H72" s="76">
        <v>30.88</v>
      </c>
      <c r="I72" s="86">
        <v>30</v>
      </c>
      <c r="J72" s="92">
        <f t="shared" si="5"/>
        <v>1639.728</v>
      </c>
      <c r="K72" s="93">
        <v>33.33</v>
      </c>
      <c r="L72" s="133">
        <f t="shared" si="7"/>
        <v>1797.92714</v>
      </c>
      <c r="M72" s="133">
        <f t="shared" si="8"/>
        <v>1831.25714</v>
      </c>
      <c r="N72" s="92">
        <f t="shared" si="9"/>
        <v>1673.058</v>
      </c>
      <c r="O72" s="94">
        <v>15373386087</v>
      </c>
      <c r="P72" s="134"/>
    </row>
    <row r="73" s="62" customFormat="1" ht="21" customHeight="1" spans="1:16">
      <c r="A73" s="72">
        <f t="shared" si="6"/>
        <v>71</v>
      </c>
      <c r="B73" s="73" t="s">
        <v>325</v>
      </c>
      <c r="C73" s="140" t="s">
        <v>326</v>
      </c>
      <c r="D73" s="93" t="s">
        <v>327</v>
      </c>
      <c r="E73" s="74" t="s">
        <v>17</v>
      </c>
      <c r="F73" s="98" t="s">
        <v>328</v>
      </c>
      <c r="G73" s="97" t="s">
        <v>329</v>
      </c>
      <c r="H73" s="76">
        <v>27.35</v>
      </c>
      <c r="I73" s="86">
        <v>30</v>
      </c>
      <c r="J73" s="92">
        <f t="shared" si="5"/>
        <v>1452.285</v>
      </c>
      <c r="K73" s="93">
        <v>33.33</v>
      </c>
      <c r="L73" s="133">
        <f t="shared" si="7"/>
        <v>1610.48414</v>
      </c>
      <c r="M73" s="133">
        <f t="shared" si="8"/>
        <v>1643.81414</v>
      </c>
      <c r="N73" s="92">
        <f t="shared" si="9"/>
        <v>1485.615</v>
      </c>
      <c r="O73" s="97">
        <v>18633719530</v>
      </c>
      <c r="P73" s="134"/>
    </row>
    <row r="74" s="62" customFormat="1" ht="21" customHeight="1" spans="1:16">
      <c r="A74" s="72">
        <f t="shared" si="6"/>
        <v>72</v>
      </c>
      <c r="B74" s="73" t="s">
        <v>330</v>
      </c>
      <c r="C74" s="115" t="s">
        <v>331</v>
      </c>
      <c r="D74" s="75" t="s">
        <v>332</v>
      </c>
      <c r="E74" s="74" t="s">
        <v>34</v>
      </c>
      <c r="F74" s="74" t="s">
        <v>333</v>
      </c>
      <c r="G74" s="74" t="s">
        <v>81</v>
      </c>
      <c r="H74" s="76">
        <v>25.06</v>
      </c>
      <c r="I74" s="86">
        <v>30</v>
      </c>
      <c r="J74" s="92">
        <f t="shared" si="5"/>
        <v>1330.686</v>
      </c>
      <c r="K74" s="93">
        <v>33.33</v>
      </c>
      <c r="L74" s="133">
        <f t="shared" si="7"/>
        <v>1488.88514</v>
      </c>
      <c r="M74" s="133">
        <f t="shared" si="8"/>
        <v>1522.21514</v>
      </c>
      <c r="N74" s="92">
        <f t="shared" si="9"/>
        <v>1364.016</v>
      </c>
      <c r="O74" s="94">
        <v>18303172806</v>
      </c>
      <c r="P74" s="134"/>
    </row>
    <row r="75" s="62" customFormat="1" ht="21" customHeight="1" spans="1:16">
      <c r="A75" s="72">
        <f t="shared" si="6"/>
        <v>73</v>
      </c>
      <c r="B75" s="96" t="s">
        <v>334</v>
      </c>
      <c r="C75" s="115" t="s">
        <v>335</v>
      </c>
      <c r="D75" s="88" t="s">
        <v>336</v>
      </c>
      <c r="E75" s="88" t="s">
        <v>34</v>
      </c>
      <c r="F75" s="74" t="s">
        <v>337</v>
      </c>
      <c r="G75" s="88" t="s">
        <v>338</v>
      </c>
      <c r="H75" s="76">
        <v>25.06</v>
      </c>
      <c r="I75" s="86">
        <v>30</v>
      </c>
      <c r="J75" s="92">
        <f t="shared" si="5"/>
        <v>1330.686</v>
      </c>
      <c r="K75" s="93">
        <v>33.33</v>
      </c>
      <c r="L75" s="133">
        <f t="shared" si="7"/>
        <v>1488.88514</v>
      </c>
      <c r="M75" s="133">
        <f t="shared" si="8"/>
        <v>1522.21514</v>
      </c>
      <c r="N75" s="92">
        <f t="shared" si="9"/>
        <v>1364.016</v>
      </c>
      <c r="O75" s="107">
        <v>18931764049</v>
      </c>
      <c r="P75" s="134"/>
    </row>
    <row r="76" s="62" customFormat="1" ht="21" customHeight="1" spans="1:16">
      <c r="A76" s="72">
        <f t="shared" si="6"/>
        <v>74</v>
      </c>
      <c r="B76" s="73" t="s">
        <v>339</v>
      </c>
      <c r="C76" s="115" t="s">
        <v>340</v>
      </c>
      <c r="D76" s="75" t="s">
        <v>341</v>
      </c>
      <c r="E76" s="74" t="s">
        <v>17</v>
      </c>
      <c r="F76" s="74" t="s">
        <v>342</v>
      </c>
      <c r="G76" s="74" t="s">
        <v>343</v>
      </c>
      <c r="H76" s="76">
        <v>25.06</v>
      </c>
      <c r="I76" s="86">
        <v>30</v>
      </c>
      <c r="J76" s="92">
        <f t="shared" si="5"/>
        <v>1330.686</v>
      </c>
      <c r="K76" s="93">
        <v>33.33</v>
      </c>
      <c r="L76" s="133">
        <f t="shared" si="7"/>
        <v>1488.88514</v>
      </c>
      <c r="M76" s="133">
        <f t="shared" si="8"/>
        <v>1522.21514</v>
      </c>
      <c r="N76" s="92">
        <f t="shared" si="9"/>
        <v>1364.016</v>
      </c>
      <c r="O76" s="94">
        <v>15031777774</v>
      </c>
      <c r="P76" s="134"/>
    </row>
    <row r="77" s="62" customFormat="1" ht="21" customHeight="1" spans="1:16">
      <c r="A77" s="72">
        <f t="shared" si="6"/>
        <v>75</v>
      </c>
      <c r="B77" s="73" t="s">
        <v>344</v>
      </c>
      <c r="C77" s="115" t="s">
        <v>345</v>
      </c>
      <c r="D77" s="75" t="s">
        <v>346</v>
      </c>
      <c r="E77" s="74" t="s">
        <v>34</v>
      </c>
      <c r="F77" s="74" t="s">
        <v>347</v>
      </c>
      <c r="G77" s="74" t="s">
        <v>19</v>
      </c>
      <c r="H77" s="76">
        <v>25.13</v>
      </c>
      <c r="I77" s="86">
        <v>30</v>
      </c>
      <c r="J77" s="92">
        <f t="shared" si="5"/>
        <v>1334.403</v>
      </c>
      <c r="K77" s="93">
        <v>33.33</v>
      </c>
      <c r="L77" s="133">
        <f t="shared" si="7"/>
        <v>1492.60214</v>
      </c>
      <c r="M77" s="133">
        <f t="shared" si="8"/>
        <v>1525.93214</v>
      </c>
      <c r="N77" s="92">
        <f t="shared" si="9"/>
        <v>1367.733</v>
      </c>
      <c r="O77" s="75">
        <v>15222052204</v>
      </c>
      <c r="P77" s="134"/>
    </row>
    <row r="78" s="62" customFormat="1" ht="21" customHeight="1" spans="1:16">
      <c r="A78" s="72">
        <f t="shared" si="6"/>
        <v>76</v>
      </c>
      <c r="B78" s="73" t="s">
        <v>348</v>
      </c>
      <c r="C78" s="115" t="s">
        <v>349</v>
      </c>
      <c r="D78" s="75" t="s">
        <v>350</v>
      </c>
      <c r="E78" s="74" t="s">
        <v>17</v>
      </c>
      <c r="F78" s="74" t="s">
        <v>351</v>
      </c>
      <c r="G78" s="74" t="s">
        <v>315</v>
      </c>
      <c r="H78" s="76">
        <v>25.06</v>
      </c>
      <c r="I78" s="86">
        <v>30</v>
      </c>
      <c r="J78" s="92">
        <f t="shared" si="5"/>
        <v>1330.686</v>
      </c>
      <c r="K78" s="93">
        <v>33.33</v>
      </c>
      <c r="L78" s="133">
        <f t="shared" si="7"/>
        <v>1488.88514</v>
      </c>
      <c r="M78" s="133">
        <f t="shared" si="8"/>
        <v>1522.21514</v>
      </c>
      <c r="N78" s="92">
        <f t="shared" si="9"/>
        <v>1364.016</v>
      </c>
      <c r="O78" s="94">
        <v>18831786325</v>
      </c>
      <c r="P78" s="134"/>
    </row>
    <row r="79" s="62" customFormat="1" ht="21" customHeight="1" spans="1:16">
      <c r="A79" s="72">
        <f t="shared" si="6"/>
        <v>77</v>
      </c>
      <c r="B79" s="84" t="s">
        <v>352</v>
      </c>
      <c r="C79" s="117" t="s">
        <v>353</v>
      </c>
      <c r="D79" s="75" t="s">
        <v>354</v>
      </c>
      <c r="E79" s="74" t="s">
        <v>34</v>
      </c>
      <c r="F79" s="99" t="s">
        <v>355</v>
      </c>
      <c r="G79" s="75" t="s">
        <v>61</v>
      </c>
      <c r="H79" s="76">
        <v>25.06</v>
      </c>
      <c r="I79" s="86">
        <v>30</v>
      </c>
      <c r="J79" s="92">
        <f t="shared" si="5"/>
        <v>1330.686</v>
      </c>
      <c r="K79" s="93">
        <v>33.33</v>
      </c>
      <c r="L79" s="133">
        <f t="shared" si="7"/>
        <v>1488.88514</v>
      </c>
      <c r="M79" s="133">
        <f t="shared" si="8"/>
        <v>1522.21514</v>
      </c>
      <c r="N79" s="92">
        <f t="shared" si="9"/>
        <v>1364.016</v>
      </c>
      <c r="O79" s="94">
        <v>15230786989</v>
      </c>
      <c r="P79" s="134"/>
    </row>
    <row r="80" s="62" customFormat="1" ht="21" customHeight="1" spans="1:16">
      <c r="A80" s="72">
        <f t="shared" si="6"/>
        <v>78</v>
      </c>
      <c r="B80" s="73" t="s">
        <v>356</v>
      </c>
      <c r="C80" s="115" t="s">
        <v>357</v>
      </c>
      <c r="D80" s="75" t="s">
        <v>358</v>
      </c>
      <c r="E80" s="74" t="s">
        <v>34</v>
      </c>
      <c r="F80" s="74" t="s">
        <v>359</v>
      </c>
      <c r="G80" s="74" t="s">
        <v>360</v>
      </c>
      <c r="H80" s="76">
        <v>25.13</v>
      </c>
      <c r="I80" s="86">
        <v>30</v>
      </c>
      <c r="J80" s="92">
        <f t="shared" si="5"/>
        <v>1334.403</v>
      </c>
      <c r="K80" s="93">
        <v>33.33</v>
      </c>
      <c r="L80" s="133">
        <f t="shared" si="7"/>
        <v>1492.60214</v>
      </c>
      <c r="M80" s="133">
        <f t="shared" si="8"/>
        <v>1525.93214</v>
      </c>
      <c r="N80" s="92">
        <f t="shared" si="9"/>
        <v>1367.733</v>
      </c>
      <c r="O80" s="94">
        <v>13315723630</v>
      </c>
      <c r="P80" s="134"/>
    </row>
    <row r="81" s="62" customFormat="1" ht="21" customHeight="1" spans="1:16">
      <c r="A81" s="72">
        <f t="shared" si="6"/>
        <v>79</v>
      </c>
      <c r="B81" s="85" t="s">
        <v>361</v>
      </c>
      <c r="C81" s="115" t="s">
        <v>362</v>
      </c>
      <c r="D81" s="75" t="s">
        <v>363</v>
      </c>
      <c r="E81" s="74" t="s">
        <v>17</v>
      </c>
      <c r="F81" s="172" t="s">
        <v>364</v>
      </c>
      <c r="G81" s="74" t="s">
        <v>19</v>
      </c>
      <c r="H81" s="76">
        <v>25.06</v>
      </c>
      <c r="I81" s="86">
        <v>30</v>
      </c>
      <c r="J81" s="92">
        <f t="shared" si="5"/>
        <v>1330.686</v>
      </c>
      <c r="K81" s="93">
        <v>33.33</v>
      </c>
      <c r="L81" s="133">
        <f t="shared" si="7"/>
        <v>1488.88514</v>
      </c>
      <c r="M81" s="133">
        <f t="shared" si="8"/>
        <v>1522.21514</v>
      </c>
      <c r="N81" s="92">
        <f t="shared" si="9"/>
        <v>1364.016</v>
      </c>
      <c r="O81" s="86">
        <v>13785781239</v>
      </c>
      <c r="P81" s="134"/>
    </row>
    <row r="82" s="62" customFormat="1" ht="21" customHeight="1" spans="1:16">
      <c r="A82" s="72">
        <f t="shared" si="6"/>
        <v>80</v>
      </c>
      <c r="B82" s="85" t="s">
        <v>365</v>
      </c>
      <c r="C82" s="115" t="s">
        <v>366</v>
      </c>
      <c r="D82" s="75" t="s">
        <v>367</v>
      </c>
      <c r="E82" s="74" t="s">
        <v>17</v>
      </c>
      <c r="F82" s="172" t="s">
        <v>368</v>
      </c>
      <c r="G82" s="74" t="s">
        <v>125</v>
      </c>
      <c r="H82" s="76">
        <v>25.06</v>
      </c>
      <c r="I82" s="86">
        <v>30</v>
      </c>
      <c r="J82" s="92">
        <f t="shared" si="5"/>
        <v>1330.686</v>
      </c>
      <c r="K82" s="93">
        <v>33.33</v>
      </c>
      <c r="L82" s="133">
        <f t="shared" si="7"/>
        <v>1488.88514</v>
      </c>
      <c r="M82" s="133">
        <f t="shared" si="8"/>
        <v>1522.21514</v>
      </c>
      <c r="N82" s="92">
        <f t="shared" si="9"/>
        <v>1364.016</v>
      </c>
      <c r="O82" s="86">
        <v>15633174875</v>
      </c>
      <c r="P82" s="134"/>
    </row>
    <row r="83" s="62" customFormat="1" ht="21" customHeight="1" spans="1:16">
      <c r="A83" s="72">
        <f t="shared" si="6"/>
        <v>81</v>
      </c>
      <c r="B83" s="73" t="s">
        <v>369</v>
      </c>
      <c r="C83" s="116" t="s">
        <v>370</v>
      </c>
      <c r="D83" s="75" t="s">
        <v>371</v>
      </c>
      <c r="E83" s="74" t="s">
        <v>34</v>
      </c>
      <c r="F83" s="75" t="s">
        <v>372</v>
      </c>
      <c r="G83" s="74" t="s">
        <v>373</v>
      </c>
      <c r="H83" s="76">
        <v>43.61</v>
      </c>
      <c r="I83" s="86">
        <v>30</v>
      </c>
      <c r="J83" s="92">
        <f t="shared" si="5"/>
        <v>2315.691</v>
      </c>
      <c r="K83" s="93">
        <v>33.33</v>
      </c>
      <c r="L83" s="133">
        <f t="shared" si="7"/>
        <v>2473.89014</v>
      </c>
      <c r="M83" s="133">
        <f t="shared" si="8"/>
        <v>2507.22014</v>
      </c>
      <c r="N83" s="92">
        <f t="shared" si="9"/>
        <v>2349.021</v>
      </c>
      <c r="O83" s="94">
        <v>18503179525</v>
      </c>
      <c r="P83" s="134"/>
    </row>
    <row r="84" s="63" customFormat="1" ht="21" customHeight="1" spans="1:16">
      <c r="A84" s="72">
        <f t="shared" si="6"/>
        <v>82</v>
      </c>
      <c r="B84" s="77" t="s">
        <v>374</v>
      </c>
      <c r="C84" s="115" t="s">
        <v>375</v>
      </c>
      <c r="D84" s="75" t="s">
        <v>376</v>
      </c>
      <c r="E84" s="75" t="s">
        <v>17</v>
      </c>
      <c r="F84" s="75" t="s">
        <v>377</v>
      </c>
      <c r="G84" s="74" t="s">
        <v>125</v>
      </c>
      <c r="H84" s="82">
        <v>25.06</v>
      </c>
      <c r="I84" s="86">
        <v>30</v>
      </c>
      <c r="J84" s="92">
        <f t="shared" si="5"/>
        <v>1330.686</v>
      </c>
      <c r="K84" s="93">
        <v>33.33</v>
      </c>
      <c r="L84" s="133">
        <f t="shared" si="7"/>
        <v>1488.88514</v>
      </c>
      <c r="M84" s="133">
        <f t="shared" si="8"/>
        <v>1522.21514</v>
      </c>
      <c r="N84" s="92">
        <f t="shared" si="9"/>
        <v>1364.016</v>
      </c>
      <c r="O84" s="94">
        <v>19932206678</v>
      </c>
      <c r="P84" s="135"/>
    </row>
    <row r="85" s="64" customFormat="1" customHeight="1" spans="1:16">
      <c r="A85" s="141" t="s">
        <v>378</v>
      </c>
      <c r="B85" s="142"/>
      <c r="C85" s="143"/>
      <c r="D85" s="144"/>
      <c r="E85" s="144"/>
      <c r="F85" s="144"/>
      <c r="G85" s="145"/>
      <c r="H85" s="146">
        <f t="shared" ref="H85:N85" si="10">SUM(H3:H84)</f>
        <v>2192.94</v>
      </c>
      <c r="I85" s="144"/>
      <c r="J85" s="146">
        <f t="shared" si="10"/>
        <v>113725.5267</v>
      </c>
      <c r="K85" s="146">
        <f t="shared" si="10"/>
        <v>2633.07</v>
      </c>
      <c r="L85" s="161">
        <f t="shared" si="10"/>
        <v>126697.85618</v>
      </c>
      <c r="M85" s="161">
        <f t="shared" si="10"/>
        <v>129330.92618</v>
      </c>
      <c r="N85" s="146">
        <f t="shared" si="10"/>
        <v>116358.5967</v>
      </c>
      <c r="O85" s="162"/>
      <c r="P85" s="163"/>
    </row>
    <row r="86" s="64" customFormat="1" ht="19" customHeight="1" spans="1:16">
      <c r="A86" s="147" t="s">
        <v>379</v>
      </c>
      <c r="B86" s="148"/>
      <c r="C86" s="149"/>
      <c r="D86" s="28" t="s">
        <v>395</v>
      </c>
      <c r="E86" s="28"/>
      <c r="F86" s="28"/>
      <c r="G86" s="29"/>
      <c r="H86" s="101">
        <v>3.09</v>
      </c>
      <c r="I86" s="23">
        <v>15</v>
      </c>
      <c r="J86" s="101">
        <v>82.04</v>
      </c>
      <c r="K86" s="101"/>
      <c r="L86" s="164"/>
      <c r="M86" s="164"/>
      <c r="N86" s="101">
        <f t="shared" ref="N86:N89" si="11">J86</f>
        <v>82.04</v>
      </c>
      <c r="O86" s="165"/>
      <c r="P86" s="163"/>
    </row>
    <row r="87" s="64" customFormat="1" ht="19" customHeight="1" spans="1:16">
      <c r="A87" s="150"/>
      <c r="B87" s="151"/>
      <c r="C87" s="149"/>
      <c r="D87" s="28" t="s">
        <v>400</v>
      </c>
      <c r="E87" s="28"/>
      <c r="F87" s="28"/>
      <c r="G87" s="29"/>
      <c r="H87" s="101">
        <v>3.09</v>
      </c>
      <c r="I87" s="23">
        <v>15</v>
      </c>
      <c r="J87" s="101">
        <f>H87*I87*1.77</f>
        <v>82.0395</v>
      </c>
      <c r="K87" s="101"/>
      <c r="L87" s="164"/>
      <c r="M87" s="164"/>
      <c r="N87" s="101">
        <v>82.04</v>
      </c>
      <c r="O87" s="165"/>
      <c r="P87" s="163"/>
    </row>
    <row r="88" s="64" customFormat="1" ht="19" customHeight="1" spans="1:16">
      <c r="A88" s="150"/>
      <c r="B88" s="151"/>
      <c r="C88" s="149"/>
      <c r="D88" s="28"/>
      <c r="E88" s="28"/>
      <c r="F88" s="28"/>
      <c r="G88" s="29"/>
      <c r="H88" s="101">
        <f>253.57-3.09-3.09</f>
        <v>247.39</v>
      </c>
      <c r="I88" s="23"/>
      <c r="J88" s="101">
        <f>12983.27-87.51-87.51</f>
        <v>12808.25</v>
      </c>
      <c r="K88" s="101"/>
      <c r="L88" s="164"/>
      <c r="M88" s="164"/>
      <c r="N88" s="101">
        <f t="shared" si="11"/>
        <v>12808.25</v>
      </c>
      <c r="O88" s="29"/>
      <c r="P88" s="163"/>
    </row>
    <row r="89" s="64" customFormat="1" hidden="1" customHeight="1" spans="1:16">
      <c r="A89" s="150"/>
      <c r="B89" s="151"/>
      <c r="C89" s="149"/>
      <c r="D89" s="28"/>
      <c r="E89" s="28"/>
      <c r="F89" s="28"/>
      <c r="G89" s="29"/>
      <c r="H89" s="101"/>
      <c r="I89" s="23"/>
      <c r="J89" s="101">
        <f>H89*I89*1.77</f>
        <v>0</v>
      </c>
      <c r="K89" s="101">
        <v>0</v>
      </c>
      <c r="L89" s="164"/>
      <c r="M89" s="164"/>
      <c r="N89" s="101">
        <f t="shared" si="11"/>
        <v>0</v>
      </c>
      <c r="O89" s="29"/>
      <c r="P89" s="163"/>
    </row>
    <row r="90" s="64" customFormat="1" customHeight="1" spans="1:16">
      <c r="A90" s="152" t="s">
        <v>380</v>
      </c>
      <c r="B90" s="153"/>
      <c r="C90" s="154"/>
      <c r="D90" s="155"/>
      <c r="E90" s="155"/>
      <c r="F90" s="155"/>
      <c r="G90" s="156"/>
      <c r="H90" s="157">
        <f t="shared" ref="H90:K90" si="12">SUM(H85:H89)</f>
        <v>2446.51</v>
      </c>
      <c r="I90" s="166"/>
      <c r="J90" s="167">
        <f t="shared" si="12"/>
        <v>126697.8562</v>
      </c>
      <c r="K90" s="166">
        <f t="shared" si="12"/>
        <v>2633.07</v>
      </c>
      <c r="L90" s="168"/>
      <c r="M90" s="168"/>
      <c r="N90" s="169">
        <f>SUM(N85:N89)</f>
        <v>129330.9267</v>
      </c>
      <c r="O90" s="155"/>
      <c r="P90" s="163"/>
    </row>
    <row r="91" customHeight="1" spans="1:15">
      <c r="A91" s="158" t="s">
        <v>402</v>
      </c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70"/>
      <c r="M91" s="170"/>
      <c r="N91" s="158"/>
      <c r="O91" s="158"/>
    </row>
    <row r="92" customHeight="1" spans="1:1">
      <c r="A92" s="159"/>
    </row>
  </sheetData>
  <autoFilter xmlns:etc="http://www.wps.cn/officeDocument/2017/etCustomData" ref="A2:O92" etc:filterBottomFollowUsedRange="0">
    <extLst/>
  </autoFilter>
  <mergeCells count="6">
    <mergeCell ref="A1:O1"/>
    <mergeCell ref="A85:B85"/>
    <mergeCell ref="A90:B90"/>
    <mergeCell ref="A91:O91"/>
    <mergeCell ref="H47:H48"/>
    <mergeCell ref="A86:B89"/>
  </mergeCells>
  <conditionalFormatting sqref="D3">
    <cfRule type="duplicateValues" dxfId="0" priority="42"/>
  </conditionalFormatting>
  <conditionalFormatting sqref="D4">
    <cfRule type="duplicateValues" dxfId="0" priority="7"/>
  </conditionalFormatting>
  <conditionalFormatting sqref="D5">
    <cfRule type="duplicateValues" dxfId="0" priority="41"/>
  </conditionalFormatting>
  <conditionalFormatting sqref="D6">
    <cfRule type="duplicateValues" dxfId="0" priority="16"/>
  </conditionalFormatting>
  <conditionalFormatting sqref="D7">
    <cfRule type="duplicateValues" dxfId="0" priority="15"/>
  </conditionalFormatting>
  <conditionalFormatting sqref="D8">
    <cfRule type="duplicateValues" dxfId="0" priority="14"/>
  </conditionalFormatting>
  <conditionalFormatting sqref="D9">
    <cfRule type="duplicateValues" dxfId="0" priority="40"/>
  </conditionalFormatting>
  <conditionalFormatting sqref="D12">
    <cfRule type="duplicateValues" dxfId="0" priority="28"/>
  </conditionalFormatting>
  <conditionalFormatting sqref="D13">
    <cfRule type="duplicateValues" dxfId="0" priority="13"/>
  </conditionalFormatting>
  <conditionalFormatting sqref="D15">
    <cfRule type="duplicateValues" dxfId="0" priority="23"/>
  </conditionalFormatting>
  <conditionalFormatting sqref="D16">
    <cfRule type="duplicateValues" dxfId="0" priority="12"/>
  </conditionalFormatting>
  <conditionalFormatting sqref="D17">
    <cfRule type="duplicateValues" dxfId="0" priority="39"/>
  </conditionalFormatting>
  <conditionalFormatting sqref="D18">
    <cfRule type="duplicateValues" dxfId="0" priority="38"/>
  </conditionalFormatting>
  <conditionalFormatting sqref="D22">
    <cfRule type="duplicateValues" dxfId="0" priority="9"/>
  </conditionalFormatting>
  <conditionalFormatting sqref="D23">
    <cfRule type="duplicateValues" dxfId="0" priority="37"/>
  </conditionalFormatting>
  <conditionalFormatting sqref="D24">
    <cfRule type="duplicateValues" dxfId="0" priority="27"/>
  </conditionalFormatting>
  <conditionalFormatting sqref="D25">
    <cfRule type="duplicateValues" dxfId="0" priority="36"/>
  </conditionalFormatting>
  <conditionalFormatting sqref="D26">
    <cfRule type="duplicateValues" dxfId="0" priority="26"/>
  </conditionalFormatting>
  <conditionalFormatting sqref="D28">
    <cfRule type="duplicateValues" dxfId="0" priority="35"/>
  </conditionalFormatting>
  <conditionalFormatting sqref="D29">
    <cfRule type="duplicateValues" dxfId="0" priority="11"/>
  </conditionalFormatting>
  <conditionalFormatting sqref="D32">
    <cfRule type="duplicateValues" dxfId="0" priority="34"/>
  </conditionalFormatting>
  <conditionalFormatting sqref="D33">
    <cfRule type="duplicateValues" dxfId="0" priority="33"/>
  </conditionalFormatting>
  <conditionalFormatting sqref="D34">
    <cfRule type="duplicateValues" dxfId="0" priority="25"/>
  </conditionalFormatting>
  <conditionalFormatting sqref="D35">
    <cfRule type="duplicateValues" dxfId="0" priority="8"/>
  </conditionalFormatting>
  <conditionalFormatting sqref="D36">
    <cfRule type="duplicateValues" dxfId="0" priority="47"/>
  </conditionalFormatting>
  <conditionalFormatting sqref="D38">
    <cfRule type="duplicateValues" dxfId="0" priority="45"/>
  </conditionalFormatting>
  <conditionalFormatting sqref="D39">
    <cfRule type="duplicateValues" dxfId="0" priority="44"/>
  </conditionalFormatting>
  <conditionalFormatting sqref="D43">
    <cfRule type="duplicateValues" dxfId="0" priority="10"/>
  </conditionalFormatting>
  <conditionalFormatting sqref="D48">
    <cfRule type="duplicateValues" dxfId="0" priority="3"/>
  </conditionalFormatting>
  <conditionalFormatting sqref="D49">
    <cfRule type="duplicateValues" dxfId="0" priority="22"/>
  </conditionalFormatting>
  <conditionalFormatting sqref="D50">
    <cfRule type="duplicateValues" dxfId="0" priority="6"/>
  </conditionalFormatting>
  <conditionalFormatting sqref="D52">
    <cfRule type="duplicateValues" dxfId="0" priority="24"/>
  </conditionalFormatting>
  <conditionalFormatting sqref="D53">
    <cfRule type="duplicateValues" dxfId="0" priority="19"/>
  </conditionalFormatting>
  <conditionalFormatting sqref="D54">
    <cfRule type="duplicateValues" dxfId="0" priority="2"/>
  </conditionalFormatting>
  <conditionalFormatting sqref="D55">
    <cfRule type="duplicateValues" dxfId="0" priority="32"/>
  </conditionalFormatting>
  <conditionalFormatting sqref="D56">
    <cfRule type="duplicateValues" dxfId="0" priority="20"/>
  </conditionalFormatting>
  <conditionalFormatting sqref="D59">
    <cfRule type="duplicateValues" dxfId="0" priority="21"/>
  </conditionalFormatting>
  <conditionalFormatting sqref="D60">
    <cfRule type="duplicateValues" dxfId="0" priority="18"/>
  </conditionalFormatting>
  <conditionalFormatting sqref="D64">
    <cfRule type="duplicateValues" dxfId="0" priority="5"/>
  </conditionalFormatting>
  <conditionalFormatting sqref="D66">
    <cfRule type="duplicateValues" dxfId="0" priority="31"/>
  </conditionalFormatting>
  <conditionalFormatting sqref="D70">
    <cfRule type="duplicateValues" dxfId="0" priority="1"/>
  </conditionalFormatting>
  <conditionalFormatting sqref="D73">
    <cfRule type="duplicateValues" dxfId="0" priority="17"/>
  </conditionalFormatting>
  <conditionalFormatting sqref="D74">
    <cfRule type="duplicateValues" dxfId="0" priority="30"/>
  </conditionalFormatting>
  <conditionalFormatting sqref="D75">
    <cfRule type="duplicateValues" dxfId="0" priority="4"/>
  </conditionalFormatting>
  <conditionalFormatting sqref="D81">
    <cfRule type="duplicateValues" dxfId="0" priority="29"/>
  </conditionalFormatting>
  <conditionalFormatting sqref="D84">
    <cfRule type="duplicateValues" dxfId="0" priority="43"/>
  </conditionalFormatting>
  <conditionalFormatting sqref="D10:D11 D76:D80 D82:D83 D61:D63 D71:D72 D69 D65 D57:D58 D51 D40:D42 D44:D47 D31 D27 D19:D21">
    <cfRule type="duplicateValues" dxfId="0" priority="48"/>
  </conditionalFormatting>
  <conditionalFormatting sqref="D30 D37">
    <cfRule type="duplicateValues" dxfId="0" priority="46"/>
  </conditionalFormatting>
  <pageMargins left="0.275" right="0.275" top="0.472222222222222" bottom="0.432638888888889" header="0.236111111111111" footer="0.196527777777778"/>
  <pageSetup paperSize="9" scale="61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workbookViewId="0">
      <pane ySplit="2" topLeftCell="A79" activePane="bottomLeft" state="frozen"/>
      <selection/>
      <selection pane="bottomLeft" activeCell="G91" sqref="G91"/>
    </sheetView>
  </sheetViews>
  <sheetFormatPr defaultColWidth="9" defaultRowHeight="30" customHeight="1"/>
  <cols>
    <col min="1" max="1" width="4.775" style="65" customWidth="1"/>
    <col min="2" max="2" width="6" style="65" customWidth="1"/>
    <col min="3" max="3" width="23.8083333333333" style="65" customWidth="1"/>
    <col min="4" max="4" width="6.55833333333333" style="65" customWidth="1"/>
    <col min="5" max="5" width="4.775" style="65" customWidth="1"/>
    <col min="6" max="6" width="18.2416666666667" style="65" customWidth="1"/>
    <col min="7" max="7" width="21.925" style="66" customWidth="1"/>
    <col min="8" max="8" width="11" style="66" customWidth="1"/>
    <col min="9" max="9" width="4.66666666666667" style="65" customWidth="1"/>
    <col min="10" max="10" width="11.5583333333333" style="67" customWidth="1"/>
    <col min="11" max="11" width="10" style="65" customWidth="1"/>
    <col min="12" max="12" width="12.5583333333333" style="67" customWidth="1"/>
    <col min="13" max="13" width="12" style="65" customWidth="1"/>
    <col min="14" max="16384" width="9" style="68"/>
  </cols>
  <sheetData>
    <row r="1" ht="53" customHeight="1" spans="1:13">
      <c r="A1" s="69" t="s">
        <v>403</v>
      </c>
      <c r="B1" s="69"/>
      <c r="C1" s="69"/>
      <c r="D1" s="69"/>
      <c r="E1" s="69"/>
      <c r="F1" s="69"/>
      <c r="G1" s="69"/>
      <c r="H1" s="69"/>
      <c r="I1" s="69"/>
      <c r="J1" s="90"/>
      <c r="K1" s="69"/>
      <c r="L1" s="90"/>
      <c r="M1" s="69"/>
    </row>
    <row r="2" s="61" customFormat="1" customHeight="1" spans="1:13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1" t="s">
        <v>7</v>
      </c>
      <c r="H2" s="71" t="s">
        <v>8</v>
      </c>
      <c r="I2" s="70" t="s">
        <v>9</v>
      </c>
      <c r="J2" s="91" t="s">
        <v>10</v>
      </c>
      <c r="K2" s="70" t="s">
        <v>11</v>
      </c>
      <c r="L2" s="91" t="s">
        <v>12</v>
      </c>
      <c r="M2" s="70" t="s">
        <v>13</v>
      </c>
    </row>
    <row r="3" s="62" customFormat="1" customHeight="1" spans="1:13">
      <c r="A3" s="72">
        <f t="shared" ref="A3:A52" si="0">ROW()-2</f>
        <v>1</v>
      </c>
      <c r="B3" s="73" t="s">
        <v>14</v>
      </c>
      <c r="C3" s="74" t="s">
        <v>15</v>
      </c>
      <c r="D3" s="75" t="s">
        <v>16</v>
      </c>
      <c r="E3" s="74" t="s">
        <v>17</v>
      </c>
      <c r="F3" s="74" t="s">
        <v>18</v>
      </c>
      <c r="G3" s="74" t="s">
        <v>19</v>
      </c>
      <c r="H3" s="76">
        <v>26.89</v>
      </c>
      <c r="I3" s="86">
        <v>31</v>
      </c>
      <c r="J3" s="92">
        <f t="shared" ref="J3:J66" si="1">H3*1.77*I3</f>
        <v>1475.4543</v>
      </c>
      <c r="K3" s="93">
        <v>33.33</v>
      </c>
      <c r="L3" s="92">
        <f t="shared" ref="L3:L66" si="2">J3+K3</f>
        <v>1508.7843</v>
      </c>
      <c r="M3" s="94">
        <v>17731779199</v>
      </c>
    </row>
    <row r="4" s="62" customFormat="1" customHeight="1" spans="1:13">
      <c r="A4" s="72">
        <f t="shared" si="0"/>
        <v>2</v>
      </c>
      <c r="B4" s="77" t="s">
        <v>20</v>
      </c>
      <c r="C4" s="74" t="s">
        <v>21</v>
      </c>
      <c r="D4" s="75" t="s">
        <v>22</v>
      </c>
      <c r="E4" s="75" t="s">
        <v>17</v>
      </c>
      <c r="F4" s="74" t="s">
        <v>23</v>
      </c>
      <c r="G4" s="74" t="s">
        <v>24</v>
      </c>
      <c r="H4" s="76">
        <v>26.66</v>
      </c>
      <c r="I4" s="86">
        <v>31</v>
      </c>
      <c r="J4" s="92">
        <f t="shared" si="1"/>
        <v>1462.8342</v>
      </c>
      <c r="K4" s="93">
        <v>33.33</v>
      </c>
      <c r="L4" s="92">
        <f t="shared" si="2"/>
        <v>1496.1642</v>
      </c>
      <c r="M4" s="75" t="s">
        <v>25</v>
      </c>
    </row>
    <row r="5" s="62" customFormat="1" customHeight="1" spans="1:13">
      <c r="A5" s="72">
        <f t="shared" si="0"/>
        <v>3</v>
      </c>
      <c r="B5" s="73" t="s">
        <v>26</v>
      </c>
      <c r="C5" s="74" t="s">
        <v>27</v>
      </c>
      <c r="D5" s="75" t="s">
        <v>28</v>
      </c>
      <c r="E5" s="74" t="s">
        <v>17</v>
      </c>
      <c r="F5" s="74" t="s">
        <v>29</v>
      </c>
      <c r="G5" s="74" t="s">
        <v>30</v>
      </c>
      <c r="H5" s="76">
        <v>26.82</v>
      </c>
      <c r="I5" s="86">
        <v>31</v>
      </c>
      <c r="J5" s="92">
        <f t="shared" si="1"/>
        <v>1471.6134</v>
      </c>
      <c r="K5" s="93">
        <v>33.33</v>
      </c>
      <c r="L5" s="92">
        <f t="shared" si="2"/>
        <v>1504.9434</v>
      </c>
      <c r="M5" s="94">
        <v>15194716759</v>
      </c>
    </row>
    <row r="6" s="62" customFormat="1" customHeight="1" spans="1:13">
      <c r="A6" s="72">
        <f t="shared" si="0"/>
        <v>4</v>
      </c>
      <c r="B6" s="73" t="s">
        <v>404</v>
      </c>
      <c r="C6" s="74" t="s">
        <v>405</v>
      </c>
      <c r="D6" s="78" t="s">
        <v>406</v>
      </c>
      <c r="E6" s="74" t="s">
        <v>17</v>
      </c>
      <c r="F6" s="74" t="s">
        <v>407</v>
      </c>
      <c r="G6" s="74" t="s">
        <v>408</v>
      </c>
      <c r="H6" s="76">
        <v>26.66</v>
      </c>
      <c r="I6" s="86">
        <v>19</v>
      </c>
      <c r="J6" s="92">
        <f t="shared" si="1"/>
        <v>896.5758</v>
      </c>
      <c r="K6" s="93">
        <v>20.43</v>
      </c>
      <c r="L6" s="92">
        <f t="shared" si="2"/>
        <v>917.0058</v>
      </c>
      <c r="M6" s="94">
        <v>19131788777</v>
      </c>
    </row>
    <row r="7" s="62" customFormat="1" customHeight="1" spans="1:13">
      <c r="A7" s="72">
        <f t="shared" si="0"/>
        <v>5</v>
      </c>
      <c r="B7" s="73" t="s">
        <v>37</v>
      </c>
      <c r="C7" s="74" t="s">
        <v>38</v>
      </c>
      <c r="D7" s="78" t="s">
        <v>39</v>
      </c>
      <c r="E7" s="74" t="s">
        <v>17</v>
      </c>
      <c r="F7" s="74" t="s">
        <v>40</v>
      </c>
      <c r="G7" s="74" t="s">
        <v>41</v>
      </c>
      <c r="H7" s="76">
        <v>27.05</v>
      </c>
      <c r="I7" s="86">
        <v>31</v>
      </c>
      <c r="J7" s="92">
        <f t="shared" si="1"/>
        <v>1484.2335</v>
      </c>
      <c r="K7" s="93">
        <v>33.33</v>
      </c>
      <c r="L7" s="92">
        <f t="shared" si="2"/>
        <v>1517.5635</v>
      </c>
      <c r="M7" s="94">
        <v>13833777227</v>
      </c>
    </row>
    <row r="8" s="62" customFormat="1" customHeight="1" spans="1:13">
      <c r="A8" s="72">
        <f t="shared" si="0"/>
        <v>6</v>
      </c>
      <c r="B8" s="73" t="s">
        <v>42</v>
      </c>
      <c r="C8" s="74" t="s">
        <v>43</v>
      </c>
      <c r="D8" s="78" t="s">
        <v>44</v>
      </c>
      <c r="E8" s="74" t="s">
        <v>34</v>
      </c>
      <c r="F8" s="74" t="s">
        <v>45</v>
      </c>
      <c r="G8" s="74" t="s">
        <v>46</v>
      </c>
      <c r="H8" s="76">
        <v>26.98</v>
      </c>
      <c r="I8" s="86">
        <v>31</v>
      </c>
      <c r="J8" s="92">
        <f t="shared" si="1"/>
        <v>1480.3926</v>
      </c>
      <c r="K8" s="93">
        <v>33.33</v>
      </c>
      <c r="L8" s="92">
        <f t="shared" si="2"/>
        <v>1513.7226</v>
      </c>
      <c r="M8" s="94">
        <v>18132290404</v>
      </c>
    </row>
    <row r="9" s="62" customFormat="1" customHeight="1" spans="1:13">
      <c r="A9" s="72">
        <f t="shared" si="0"/>
        <v>7</v>
      </c>
      <c r="B9" s="73" t="s">
        <v>47</v>
      </c>
      <c r="C9" s="73" t="s">
        <v>48</v>
      </c>
      <c r="D9" s="75" t="s">
        <v>49</v>
      </c>
      <c r="E9" s="74" t="s">
        <v>17</v>
      </c>
      <c r="F9" s="74" t="s">
        <v>50</v>
      </c>
      <c r="G9" s="74" t="s">
        <v>51</v>
      </c>
      <c r="H9" s="76">
        <v>27.05</v>
      </c>
      <c r="I9" s="86">
        <v>31</v>
      </c>
      <c r="J9" s="92">
        <f t="shared" si="1"/>
        <v>1484.2335</v>
      </c>
      <c r="K9" s="93">
        <v>33.33</v>
      </c>
      <c r="L9" s="92">
        <f t="shared" si="2"/>
        <v>1517.5635</v>
      </c>
      <c r="M9" s="94">
        <v>13832766826</v>
      </c>
    </row>
    <row r="10" s="62" customFormat="1" customHeight="1" spans="1:13">
      <c r="A10" s="72">
        <f t="shared" si="0"/>
        <v>8</v>
      </c>
      <c r="B10" s="73" t="s">
        <v>52</v>
      </c>
      <c r="C10" s="74" t="s">
        <v>53</v>
      </c>
      <c r="D10" s="75" t="s">
        <v>54</v>
      </c>
      <c r="E10" s="74" t="s">
        <v>34</v>
      </c>
      <c r="F10" s="74" t="s">
        <v>55</v>
      </c>
      <c r="G10" s="74" t="s">
        <v>56</v>
      </c>
      <c r="H10" s="76">
        <v>26.98</v>
      </c>
      <c r="I10" s="86">
        <v>31</v>
      </c>
      <c r="J10" s="92">
        <f t="shared" si="1"/>
        <v>1480.3926</v>
      </c>
      <c r="K10" s="93">
        <v>33.33</v>
      </c>
      <c r="L10" s="92">
        <f t="shared" si="2"/>
        <v>1513.7226</v>
      </c>
      <c r="M10" s="94">
        <v>15512886608</v>
      </c>
    </row>
    <row r="11" s="62" customFormat="1" customHeight="1" spans="1:13">
      <c r="A11" s="72">
        <f t="shared" si="0"/>
        <v>9</v>
      </c>
      <c r="B11" s="73" t="s">
        <v>57</v>
      </c>
      <c r="C11" s="74" t="s">
        <v>58</v>
      </c>
      <c r="D11" s="75" t="s">
        <v>59</v>
      </c>
      <c r="E11" s="74" t="s">
        <v>17</v>
      </c>
      <c r="F11" s="74" t="s">
        <v>60</v>
      </c>
      <c r="G11" s="75" t="s">
        <v>61</v>
      </c>
      <c r="H11" s="76">
        <v>26.98</v>
      </c>
      <c r="I11" s="86">
        <v>31</v>
      </c>
      <c r="J11" s="92">
        <f t="shared" si="1"/>
        <v>1480.3926</v>
      </c>
      <c r="K11" s="93">
        <v>33.33</v>
      </c>
      <c r="L11" s="92">
        <f t="shared" si="2"/>
        <v>1513.7226</v>
      </c>
      <c r="M11" s="94">
        <v>17732486407</v>
      </c>
    </row>
    <row r="12" s="62" customFormat="1" customHeight="1" spans="1:13">
      <c r="A12" s="72">
        <f t="shared" si="0"/>
        <v>10</v>
      </c>
      <c r="B12" s="73" t="s">
        <v>62</v>
      </c>
      <c r="C12" s="74" t="s">
        <v>63</v>
      </c>
      <c r="D12" s="75" t="s">
        <v>64</v>
      </c>
      <c r="E12" s="74" t="s">
        <v>17</v>
      </c>
      <c r="F12" s="74" t="s">
        <v>65</v>
      </c>
      <c r="G12" s="74" t="s">
        <v>66</v>
      </c>
      <c r="H12" s="76">
        <v>27.05</v>
      </c>
      <c r="I12" s="86">
        <v>31</v>
      </c>
      <c r="J12" s="92">
        <f t="shared" si="1"/>
        <v>1484.2335</v>
      </c>
      <c r="K12" s="93">
        <v>33.33</v>
      </c>
      <c r="L12" s="92">
        <f t="shared" si="2"/>
        <v>1517.5635</v>
      </c>
      <c r="M12" s="94">
        <v>18633731627</v>
      </c>
    </row>
    <row r="13" s="62" customFormat="1" customHeight="1" spans="1:13">
      <c r="A13" s="72">
        <f t="shared" si="0"/>
        <v>11</v>
      </c>
      <c r="B13" s="79" t="s">
        <v>67</v>
      </c>
      <c r="C13" s="80" t="s">
        <v>68</v>
      </c>
      <c r="D13" s="81" t="s">
        <v>69</v>
      </c>
      <c r="E13" s="80" t="s">
        <v>17</v>
      </c>
      <c r="F13" s="171" t="s">
        <v>70</v>
      </c>
      <c r="G13" s="80" t="s">
        <v>71</v>
      </c>
      <c r="H13" s="76">
        <v>27.05</v>
      </c>
      <c r="I13" s="86">
        <v>31</v>
      </c>
      <c r="J13" s="92">
        <f t="shared" si="1"/>
        <v>1484.2335</v>
      </c>
      <c r="K13" s="93">
        <v>33.33</v>
      </c>
      <c r="L13" s="92">
        <f t="shared" si="2"/>
        <v>1517.5635</v>
      </c>
      <c r="M13" s="86">
        <v>18501377045</v>
      </c>
    </row>
    <row r="14" s="63" customFormat="1" customHeight="1" spans="1:13">
      <c r="A14" s="72">
        <f t="shared" si="0"/>
        <v>12</v>
      </c>
      <c r="B14" s="73" t="s">
        <v>72</v>
      </c>
      <c r="C14" s="74" t="s">
        <v>73</v>
      </c>
      <c r="D14" s="75" t="s">
        <v>74</v>
      </c>
      <c r="E14" s="74" t="s">
        <v>17</v>
      </c>
      <c r="F14" s="74" t="s">
        <v>75</v>
      </c>
      <c r="G14" s="74" t="s">
        <v>76</v>
      </c>
      <c r="H14" s="82">
        <v>26.98</v>
      </c>
      <c r="I14" s="86">
        <v>31</v>
      </c>
      <c r="J14" s="92">
        <f t="shared" si="1"/>
        <v>1480.3926</v>
      </c>
      <c r="K14" s="93">
        <v>33.33</v>
      </c>
      <c r="L14" s="92">
        <f t="shared" si="2"/>
        <v>1513.7226</v>
      </c>
      <c r="M14" s="94">
        <v>13582714198</v>
      </c>
    </row>
    <row r="15" s="63" customFormat="1" customHeight="1" spans="1:13">
      <c r="A15" s="72">
        <f t="shared" si="0"/>
        <v>13</v>
      </c>
      <c r="B15" s="73" t="s">
        <v>77</v>
      </c>
      <c r="C15" s="74" t="s">
        <v>78</v>
      </c>
      <c r="D15" s="75" t="s">
        <v>79</v>
      </c>
      <c r="E15" s="83" t="s">
        <v>17</v>
      </c>
      <c r="F15" s="74" t="s">
        <v>80</v>
      </c>
      <c r="G15" s="74" t="s">
        <v>81</v>
      </c>
      <c r="H15" s="82">
        <v>27.05</v>
      </c>
      <c r="I15" s="86">
        <v>31</v>
      </c>
      <c r="J15" s="92">
        <f t="shared" si="1"/>
        <v>1484.2335</v>
      </c>
      <c r="K15" s="93">
        <v>33.33</v>
      </c>
      <c r="L15" s="92">
        <f t="shared" si="2"/>
        <v>1517.5635</v>
      </c>
      <c r="M15" s="94">
        <v>13613275656</v>
      </c>
    </row>
    <row r="16" s="62" customFormat="1" customHeight="1" spans="1:13">
      <c r="A16" s="72">
        <f t="shared" si="0"/>
        <v>14</v>
      </c>
      <c r="B16" s="73" t="s">
        <v>82</v>
      </c>
      <c r="C16" s="74" t="s">
        <v>83</v>
      </c>
      <c r="D16" s="78" t="s">
        <v>84</v>
      </c>
      <c r="E16" s="74" t="s">
        <v>34</v>
      </c>
      <c r="F16" s="74" t="s">
        <v>85</v>
      </c>
      <c r="G16" s="74" t="s">
        <v>86</v>
      </c>
      <c r="H16" s="76">
        <v>27.05</v>
      </c>
      <c r="I16" s="86">
        <v>31</v>
      </c>
      <c r="J16" s="92">
        <f t="shared" si="1"/>
        <v>1484.2335</v>
      </c>
      <c r="K16" s="93">
        <v>33.33</v>
      </c>
      <c r="L16" s="92">
        <f t="shared" si="2"/>
        <v>1517.5635</v>
      </c>
      <c r="M16" s="94">
        <v>19931727890</v>
      </c>
    </row>
    <row r="17" s="62" customFormat="1" customHeight="1" spans="1:13">
      <c r="A17" s="72">
        <f t="shared" si="0"/>
        <v>15</v>
      </c>
      <c r="B17" s="73" t="s">
        <v>87</v>
      </c>
      <c r="C17" s="74" t="s">
        <v>88</v>
      </c>
      <c r="D17" s="75" t="s">
        <v>89</v>
      </c>
      <c r="E17" s="74" t="s">
        <v>34</v>
      </c>
      <c r="F17" s="74" t="s">
        <v>90</v>
      </c>
      <c r="G17" s="74" t="s">
        <v>19</v>
      </c>
      <c r="H17" s="76">
        <v>26.98</v>
      </c>
      <c r="I17" s="86">
        <v>31</v>
      </c>
      <c r="J17" s="92">
        <f t="shared" si="1"/>
        <v>1480.3926</v>
      </c>
      <c r="K17" s="93">
        <v>33.33</v>
      </c>
      <c r="L17" s="92">
        <f t="shared" si="2"/>
        <v>1513.7226</v>
      </c>
      <c r="M17" s="94">
        <v>13643263126</v>
      </c>
    </row>
    <row r="18" s="62" customFormat="1" customHeight="1" spans="1:13">
      <c r="A18" s="72">
        <f t="shared" si="0"/>
        <v>16</v>
      </c>
      <c r="B18" s="73" t="s">
        <v>91</v>
      </c>
      <c r="C18" s="74" t="s">
        <v>92</v>
      </c>
      <c r="D18" s="75" t="s">
        <v>93</v>
      </c>
      <c r="E18" s="74" t="s">
        <v>34</v>
      </c>
      <c r="F18" s="74" t="s">
        <v>94</v>
      </c>
      <c r="G18" s="74" t="s">
        <v>19</v>
      </c>
      <c r="H18" s="76">
        <v>27.05</v>
      </c>
      <c r="I18" s="86">
        <v>31</v>
      </c>
      <c r="J18" s="92">
        <f t="shared" si="1"/>
        <v>1484.2335</v>
      </c>
      <c r="K18" s="93">
        <v>33.33</v>
      </c>
      <c r="L18" s="92">
        <f t="shared" si="2"/>
        <v>1517.5635</v>
      </c>
      <c r="M18" s="94">
        <v>13315778408</v>
      </c>
    </row>
    <row r="19" s="62" customFormat="1" customHeight="1" spans="1:13">
      <c r="A19" s="72">
        <f t="shared" si="0"/>
        <v>17</v>
      </c>
      <c r="B19" s="73" t="s">
        <v>95</v>
      </c>
      <c r="C19" s="74" t="s">
        <v>96</v>
      </c>
      <c r="D19" s="75" t="s">
        <v>97</v>
      </c>
      <c r="E19" s="74" t="s">
        <v>17</v>
      </c>
      <c r="F19" s="74" t="s">
        <v>98</v>
      </c>
      <c r="G19" s="74" t="s">
        <v>19</v>
      </c>
      <c r="H19" s="76">
        <v>26.98</v>
      </c>
      <c r="I19" s="86">
        <v>31</v>
      </c>
      <c r="J19" s="92">
        <f t="shared" si="1"/>
        <v>1480.3926</v>
      </c>
      <c r="K19" s="93">
        <v>33.33</v>
      </c>
      <c r="L19" s="92">
        <f t="shared" si="2"/>
        <v>1513.7226</v>
      </c>
      <c r="M19" s="94">
        <v>15833764638</v>
      </c>
    </row>
    <row r="20" s="62" customFormat="1" customHeight="1" spans="1:13">
      <c r="A20" s="72">
        <f t="shared" si="0"/>
        <v>18</v>
      </c>
      <c r="B20" s="73" t="s">
        <v>99</v>
      </c>
      <c r="C20" s="74" t="s">
        <v>100</v>
      </c>
      <c r="D20" s="75" t="s">
        <v>101</v>
      </c>
      <c r="E20" s="74" t="s">
        <v>34</v>
      </c>
      <c r="F20" s="74" t="s">
        <v>102</v>
      </c>
      <c r="G20" s="74" t="s">
        <v>19</v>
      </c>
      <c r="H20" s="76">
        <v>26.98</v>
      </c>
      <c r="I20" s="86">
        <v>31</v>
      </c>
      <c r="J20" s="92">
        <f t="shared" si="1"/>
        <v>1480.3926</v>
      </c>
      <c r="K20" s="93">
        <v>33.33</v>
      </c>
      <c r="L20" s="92">
        <f t="shared" si="2"/>
        <v>1513.7226</v>
      </c>
      <c r="M20" s="94">
        <v>13131700162</v>
      </c>
    </row>
    <row r="21" s="62" customFormat="1" customHeight="1" spans="1:13">
      <c r="A21" s="72">
        <f t="shared" si="0"/>
        <v>19</v>
      </c>
      <c r="B21" s="73" t="s">
        <v>103</v>
      </c>
      <c r="C21" s="74" t="s">
        <v>104</v>
      </c>
      <c r="D21" s="75" t="s">
        <v>105</v>
      </c>
      <c r="E21" s="74" t="s">
        <v>34</v>
      </c>
      <c r="F21" s="74" t="s">
        <v>106</v>
      </c>
      <c r="G21" s="74" t="s">
        <v>19</v>
      </c>
      <c r="H21" s="76">
        <v>26.98</v>
      </c>
      <c r="I21" s="86">
        <v>31</v>
      </c>
      <c r="J21" s="92">
        <f t="shared" si="1"/>
        <v>1480.3926</v>
      </c>
      <c r="K21" s="93">
        <v>33.33</v>
      </c>
      <c r="L21" s="92">
        <f t="shared" si="2"/>
        <v>1513.7226</v>
      </c>
      <c r="M21" s="94">
        <v>18931712758</v>
      </c>
    </row>
    <row r="22" s="62" customFormat="1" customHeight="1" spans="1:13">
      <c r="A22" s="72">
        <f t="shared" si="0"/>
        <v>20</v>
      </c>
      <c r="B22" s="73" t="s">
        <v>107</v>
      </c>
      <c r="C22" s="74" t="s">
        <v>108</v>
      </c>
      <c r="D22" s="81" t="s">
        <v>109</v>
      </c>
      <c r="E22" s="80" t="s">
        <v>17</v>
      </c>
      <c r="F22" s="80" t="s">
        <v>110</v>
      </c>
      <c r="G22" s="12" t="s">
        <v>111</v>
      </c>
      <c r="H22" s="76">
        <v>26.98</v>
      </c>
      <c r="I22" s="86">
        <v>31</v>
      </c>
      <c r="J22" s="92">
        <f t="shared" si="1"/>
        <v>1480.3926</v>
      </c>
      <c r="K22" s="93">
        <v>33.33</v>
      </c>
      <c r="L22" s="92">
        <f t="shared" si="2"/>
        <v>1513.7226</v>
      </c>
      <c r="M22" s="94">
        <v>13261966656</v>
      </c>
    </row>
    <row r="23" s="62" customFormat="1" customHeight="1" spans="1:13">
      <c r="A23" s="72">
        <f t="shared" si="0"/>
        <v>21</v>
      </c>
      <c r="B23" s="73" t="s">
        <v>112</v>
      </c>
      <c r="C23" s="74" t="s">
        <v>113</v>
      </c>
      <c r="D23" s="75" t="s">
        <v>114</v>
      </c>
      <c r="E23" s="83" t="s">
        <v>34</v>
      </c>
      <c r="F23" s="74" t="s">
        <v>115</v>
      </c>
      <c r="G23" s="74" t="s">
        <v>81</v>
      </c>
      <c r="H23" s="82">
        <v>26.98</v>
      </c>
      <c r="I23" s="86">
        <v>31</v>
      </c>
      <c r="J23" s="92">
        <f t="shared" si="1"/>
        <v>1480.3926</v>
      </c>
      <c r="K23" s="93">
        <v>33.33</v>
      </c>
      <c r="L23" s="92">
        <f t="shared" si="2"/>
        <v>1513.7226</v>
      </c>
      <c r="M23" s="94">
        <v>13180321903</v>
      </c>
    </row>
    <row r="24" s="62" customFormat="1" customHeight="1" spans="1:13">
      <c r="A24" s="72">
        <f t="shared" si="0"/>
        <v>22</v>
      </c>
      <c r="B24" s="77" t="s">
        <v>409</v>
      </c>
      <c r="C24" s="75" t="s">
        <v>410</v>
      </c>
      <c r="D24" s="75" t="s">
        <v>411</v>
      </c>
      <c r="E24" s="75" t="s">
        <v>17</v>
      </c>
      <c r="F24" s="75" t="s">
        <v>412</v>
      </c>
      <c r="G24" s="75" t="s">
        <v>408</v>
      </c>
      <c r="H24" s="82">
        <v>26.98</v>
      </c>
      <c r="I24" s="86">
        <v>19</v>
      </c>
      <c r="J24" s="92">
        <f t="shared" si="1"/>
        <v>907.3374</v>
      </c>
      <c r="K24" s="93">
        <v>20.43</v>
      </c>
      <c r="L24" s="92">
        <f t="shared" si="2"/>
        <v>927.7674</v>
      </c>
      <c r="M24" s="94">
        <v>18630702796</v>
      </c>
    </row>
    <row r="25" s="62" customFormat="1" customHeight="1" spans="1:13">
      <c r="A25" s="72">
        <f t="shared" si="0"/>
        <v>23</v>
      </c>
      <c r="B25" s="73" t="s">
        <v>116</v>
      </c>
      <c r="C25" s="74" t="s">
        <v>117</v>
      </c>
      <c r="D25" s="75" t="s">
        <v>118</v>
      </c>
      <c r="E25" s="83" t="s">
        <v>34</v>
      </c>
      <c r="F25" s="74" t="s">
        <v>119</v>
      </c>
      <c r="G25" s="74" t="s">
        <v>120</v>
      </c>
      <c r="H25" s="76">
        <v>26.98</v>
      </c>
      <c r="I25" s="86">
        <v>31</v>
      </c>
      <c r="J25" s="92">
        <f t="shared" si="1"/>
        <v>1480.3926</v>
      </c>
      <c r="K25" s="93">
        <v>33.33</v>
      </c>
      <c r="L25" s="92">
        <f t="shared" si="2"/>
        <v>1513.7226</v>
      </c>
      <c r="M25" s="94">
        <v>18931725031</v>
      </c>
    </row>
    <row r="26" s="62" customFormat="1" customHeight="1" spans="1:13">
      <c r="A26" s="72">
        <f t="shared" si="0"/>
        <v>24</v>
      </c>
      <c r="B26" s="73" t="s">
        <v>121</v>
      </c>
      <c r="C26" s="74" t="s">
        <v>122</v>
      </c>
      <c r="D26" s="75" t="s">
        <v>123</v>
      </c>
      <c r="E26" s="74" t="s">
        <v>17</v>
      </c>
      <c r="F26" s="74" t="s">
        <v>124</v>
      </c>
      <c r="G26" s="74" t="s">
        <v>125</v>
      </c>
      <c r="H26" s="76">
        <v>26.98</v>
      </c>
      <c r="I26" s="86">
        <v>31</v>
      </c>
      <c r="J26" s="92">
        <f t="shared" si="1"/>
        <v>1480.3926</v>
      </c>
      <c r="K26" s="93">
        <v>33.33</v>
      </c>
      <c r="L26" s="92">
        <f t="shared" si="2"/>
        <v>1513.7226</v>
      </c>
      <c r="M26" s="94">
        <v>15303271813</v>
      </c>
    </row>
    <row r="27" s="62" customFormat="1" customHeight="1" spans="1:13">
      <c r="A27" s="72">
        <f t="shared" si="0"/>
        <v>25</v>
      </c>
      <c r="B27" s="73" t="s">
        <v>131</v>
      </c>
      <c r="C27" s="74" t="s">
        <v>132</v>
      </c>
      <c r="D27" s="75" t="s">
        <v>133</v>
      </c>
      <c r="E27" s="74" t="s">
        <v>17</v>
      </c>
      <c r="F27" s="74" t="s">
        <v>134</v>
      </c>
      <c r="G27" s="74" t="s">
        <v>19</v>
      </c>
      <c r="H27" s="76">
        <v>26.98</v>
      </c>
      <c r="I27" s="86">
        <v>31</v>
      </c>
      <c r="J27" s="92">
        <f t="shared" si="1"/>
        <v>1480.3926</v>
      </c>
      <c r="K27" s="93">
        <v>33.33</v>
      </c>
      <c r="L27" s="92">
        <f t="shared" si="2"/>
        <v>1513.7226</v>
      </c>
      <c r="M27" s="94">
        <v>13191999046</v>
      </c>
    </row>
    <row r="28" s="62" customFormat="1" customHeight="1" spans="1:13">
      <c r="A28" s="72">
        <f t="shared" si="0"/>
        <v>26</v>
      </c>
      <c r="B28" s="73" t="s">
        <v>135</v>
      </c>
      <c r="C28" s="74" t="s">
        <v>136</v>
      </c>
      <c r="D28" s="75" t="s">
        <v>137</v>
      </c>
      <c r="E28" s="74" t="s">
        <v>34</v>
      </c>
      <c r="F28" s="74" t="s">
        <v>138</v>
      </c>
      <c r="G28" s="74" t="s">
        <v>66</v>
      </c>
      <c r="H28" s="76">
        <v>27.05</v>
      </c>
      <c r="I28" s="86">
        <v>31</v>
      </c>
      <c r="J28" s="92">
        <f t="shared" si="1"/>
        <v>1484.2335</v>
      </c>
      <c r="K28" s="93">
        <v>33.33</v>
      </c>
      <c r="L28" s="92">
        <f t="shared" si="2"/>
        <v>1517.5635</v>
      </c>
      <c r="M28" s="94">
        <v>13180150902</v>
      </c>
    </row>
    <row r="29" s="62" customFormat="1" customHeight="1" spans="1:13">
      <c r="A29" s="72">
        <f t="shared" si="0"/>
        <v>27</v>
      </c>
      <c r="B29" s="73" t="s">
        <v>139</v>
      </c>
      <c r="C29" s="74" t="s">
        <v>140</v>
      </c>
      <c r="D29" s="78" t="s">
        <v>141</v>
      </c>
      <c r="E29" s="74" t="s">
        <v>17</v>
      </c>
      <c r="F29" s="74" t="s">
        <v>142</v>
      </c>
      <c r="G29" s="74" t="s">
        <v>143</v>
      </c>
      <c r="H29" s="76">
        <v>26.98</v>
      </c>
      <c r="I29" s="86">
        <v>31</v>
      </c>
      <c r="J29" s="92">
        <f t="shared" si="1"/>
        <v>1480.3926</v>
      </c>
      <c r="K29" s="93">
        <v>33.33</v>
      </c>
      <c r="L29" s="92">
        <f t="shared" si="2"/>
        <v>1513.7226</v>
      </c>
      <c r="M29" s="94">
        <v>17733737367</v>
      </c>
    </row>
    <row r="30" s="62" customFormat="1" customHeight="1" spans="1:13">
      <c r="A30" s="72">
        <f t="shared" si="0"/>
        <v>28</v>
      </c>
      <c r="B30" s="84" t="s">
        <v>144</v>
      </c>
      <c r="C30" s="80" t="s">
        <v>145</v>
      </c>
      <c r="D30" s="12" t="s">
        <v>146</v>
      </c>
      <c r="E30" s="80" t="s">
        <v>34</v>
      </c>
      <c r="F30" s="80" t="s">
        <v>147</v>
      </c>
      <c r="G30" s="80" t="s">
        <v>19</v>
      </c>
      <c r="H30" s="76">
        <v>27.05</v>
      </c>
      <c r="I30" s="86">
        <v>31</v>
      </c>
      <c r="J30" s="92">
        <f t="shared" si="1"/>
        <v>1484.2335</v>
      </c>
      <c r="K30" s="93">
        <v>33.33</v>
      </c>
      <c r="L30" s="92">
        <f t="shared" si="2"/>
        <v>1517.5635</v>
      </c>
      <c r="M30" s="75">
        <v>18330700758</v>
      </c>
    </row>
    <row r="31" s="62" customFormat="1" customHeight="1" spans="1:13">
      <c r="A31" s="72">
        <f t="shared" si="0"/>
        <v>29</v>
      </c>
      <c r="B31" s="85" t="s">
        <v>148</v>
      </c>
      <c r="C31" s="74" t="s">
        <v>149</v>
      </c>
      <c r="D31" s="75" t="s">
        <v>150</v>
      </c>
      <c r="E31" s="74" t="s">
        <v>34</v>
      </c>
      <c r="F31" s="172" t="s">
        <v>151</v>
      </c>
      <c r="G31" s="74" t="s">
        <v>19</v>
      </c>
      <c r="H31" s="76">
        <v>26.98</v>
      </c>
      <c r="I31" s="86">
        <v>31</v>
      </c>
      <c r="J31" s="92">
        <f t="shared" si="1"/>
        <v>1480.3926</v>
      </c>
      <c r="K31" s="93">
        <v>33.33</v>
      </c>
      <c r="L31" s="92">
        <f t="shared" si="2"/>
        <v>1513.7226</v>
      </c>
      <c r="M31" s="86">
        <v>17740365970</v>
      </c>
    </row>
    <row r="32" s="62" customFormat="1" customHeight="1" spans="1:13">
      <c r="A32" s="72">
        <f t="shared" si="0"/>
        <v>30</v>
      </c>
      <c r="B32" s="85" t="s">
        <v>152</v>
      </c>
      <c r="C32" s="74" t="s">
        <v>153</v>
      </c>
      <c r="D32" s="75" t="s">
        <v>154</v>
      </c>
      <c r="E32" s="74" t="s">
        <v>17</v>
      </c>
      <c r="F32" s="86" t="s">
        <v>155</v>
      </c>
      <c r="G32" s="74" t="s">
        <v>156</v>
      </c>
      <c r="H32" s="76">
        <v>27.05</v>
      </c>
      <c r="I32" s="86">
        <v>31</v>
      </c>
      <c r="J32" s="92">
        <f t="shared" si="1"/>
        <v>1484.2335</v>
      </c>
      <c r="K32" s="93">
        <v>33.33</v>
      </c>
      <c r="L32" s="92">
        <f t="shared" si="2"/>
        <v>1517.5635</v>
      </c>
      <c r="M32" s="94">
        <v>13363681616</v>
      </c>
    </row>
    <row r="33" s="62" customFormat="1" customHeight="1" spans="1:13">
      <c r="A33" s="72">
        <f t="shared" si="0"/>
        <v>31</v>
      </c>
      <c r="B33" s="73" t="s">
        <v>157</v>
      </c>
      <c r="C33" s="74" t="s">
        <v>158</v>
      </c>
      <c r="D33" s="75" t="s">
        <v>159</v>
      </c>
      <c r="E33" s="74" t="s">
        <v>34</v>
      </c>
      <c r="F33" s="74" t="s">
        <v>160</v>
      </c>
      <c r="G33" s="74" t="s">
        <v>161</v>
      </c>
      <c r="H33" s="76">
        <v>27.05</v>
      </c>
      <c r="I33" s="86">
        <v>31</v>
      </c>
      <c r="J33" s="92">
        <f t="shared" si="1"/>
        <v>1484.2335</v>
      </c>
      <c r="K33" s="93">
        <v>33.33</v>
      </c>
      <c r="L33" s="92">
        <f t="shared" si="2"/>
        <v>1517.5635</v>
      </c>
      <c r="M33" s="75">
        <v>13784706072</v>
      </c>
    </row>
    <row r="34" s="62" customFormat="1" customHeight="1" spans="1:13">
      <c r="A34" s="72">
        <f t="shared" si="0"/>
        <v>32</v>
      </c>
      <c r="B34" s="73" t="s">
        <v>162</v>
      </c>
      <c r="C34" s="74" t="s">
        <v>163</v>
      </c>
      <c r="D34" s="75" t="s">
        <v>164</v>
      </c>
      <c r="E34" s="74" t="s">
        <v>34</v>
      </c>
      <c r="F34" s="74" t="s">
        <v>165</v>
      </c>
      <c r="G34" s="74" t="s">
        <v>19</v>
      </c>
      <c r="H34" s="76">
        <v>26.98</v>
      </c>
      <c r="I34" s="86">
        <v>31</v>
      </c>
      <c r="J34" s="92">
        <f t="shared" si="1"/>
        <v>1480.3926</v>
      </c>
      <c r="K34" s="93">
        <v>33.33</v>
      </c>
      <c r="L34" s="92">
        <f t="shared" si="2"/>
        <v>1513.7226</v>
      </c>
      <c r="M34" s="94">
        <v>16630728865</v>
      </c>
    </row>
    <row r="35" s="62" customFormat="1" customHeight="1" spans="1:13">
      <c r="A35" s="72">
        <f t="shared" si="0"/>
        <v>33</v>
      </c>
      <c r="B35" s="77" t="s">
        <v>166</v>
      </c>
      <c r="C35" s="74" t="s">
        <v>167</v>
      </c>
      <c r="D35" s="75" t="s">
        <v>168</v>
      </c>
      <c r="E35" s="75" t="s">
        <v>17</v>
      </c>
      <c r="F35" s="73" t="s">
        <v>169</v>
      </c>
      <c r="G35" s="75" t="s">
        <v>170</v>
      </c>
      <c r="H35" s="76">
        <v>26.98</v>
      </c>
      <c r="I35" s="86">
        <v>31</v>
      </c>
      <c r="J35" s="92">
        <f t="shared" si="1"/>
        <v>1480.3926</v>
      </c>
      <c r="K35" s="93">
        <v>33.33</v>
      </c>
      <c r="L35" s="92">
        <f t="shared" si="2"/>
        <v>1513.7226</v>
      </c>
      <c r="M35" s="94">
        <v>19933268183</v>
      </c>
    </row>
    <row r="36" s="62" customFormat="1" customHeight="1" spans="1:13">
      <c r="A36" s="72">
        <f t="shared" si="0"/>
        <v>34</v>
      </c>
      <c r="B36" s="73" t="s">
        <v>171</v>
      </c>
      <c r="C36" s="74" t="s">
        <v>172</v>
      </c>
      <c r="D36" s="75" t="s">
        <v>173</v>
      </c>
      <c r="E36" s="74" t="s">
        <v>34</v>
      </c>
      <c r="F36" s="74" t="s">
        <v>174</v>
      </c>
      <c r="G36" s="74" t="s">
        <v>161</v>
      </c>
      <c r="H36" s="76">
        <v>26.98</v>
      </c>
      <c r="I36" s="86">
        <v>31</v>
      </c>
      <c r="J36" s="92">
        <f t="shared" si="1"/>
        <v>1480.3926</v>
      </c>
      <c r="K36" s="93">
        <v>33.33</v>
      </c>
      <c r="L36" s="92">
        <f t="shared" si="2"/>
        <v>1513.7226</v>
      </c>
      <c r="M36" s="94">
        <v>15100781234</v>
      </c>
    </row>
    <row r="37" s="62" customFormat="1" customHeight="1" spans="1:13">
      <c r="A37" s="72">
        <f t="shared" si="0"/>
        <v>35</v>
      </c>
      <c r="B37" s="73" t="s">
        <v>175</v>
      </c>
      <c r="C37" s="74" t="s">
        <v>176</v>
      </c>
      <c r="D37" s="75" t="s">
        <v>177</v>
      </c>
      <c r="E37" s="74" t="s">
        <v>34</v>
      </c>
      <c r="F37" s="74" t="s">
        <v>178</v>
      </c>
      <c r="G37" s="74" t="s">
        <v>120</v>
      </c>
      <c r="H37" s="76">
        <v>26.98</v>
      </c>
      <c r="I37" s="86">
        <v>31</v>
      </c>
      <c r="J37" s="92">
        <f t="shared" si="1"/>
        <v>1480.3926</v>
      </c>
      <c r="K37" s="93">
        <v>33.33</v>
      </c>
      <c r="L37" s="92">
        <f t="shared" si="2"/>
        <v>1513.7226</v>
      </c>
      <c r="M37" s="94">
        <v>15130748181</v>
      </c>
    </row>
    <row r="38" s="62" customFormat="1" customHeight="1" spans="1:13">
      <c r="A38" s="72">
        <f t="shared" si="0"/>
        <v>36</v>
      </c>
      <c r="B38" s="73" t="s">
        <v>179</v>
      </c>
      <c r="C38" s="74" t="s">
        <v>180</v>
      </c>
      <c r="D38" s="75" t="s">
        <v>181</v>
      </c>
      <c r="E38" s="74" t="s">
        <v>17</v>
      </c>
      <c r="F38" s="74" t="s">
        <v>182</v>
      </c>
      <c r="G38" s="74" t="s">
        <v>183</v>
      </c>
      <c r="H38" s="76">
        <v>26.98</v>
      </c>
      <c r="I38" s="86">
        <v>31</v>
      </c>
      <c r="J38" s="92">
        <f t="shared" si="1"/>
        <v>1480.3926</v>
      </c>
      <c r="K38" s="93">
        <v>33.33</v>
      </c>
      <c r="L38" s="92">
        <f t="shared" si="2"/>
        <v>1513.7226</v>
      </c>
      <c r="M38" s="94">
        <v>13930796768</v>
      </c>
    </row>
    <row r="39" s="62" customFormat="1" customHeight="1" spans="1:13">
      <c r="A39" s="72">
        <f t="shared" si="0"/>
        <v>37</v>
      </c>
      <c r="B39" s="73" t="s">
        <v>184</v>
      </c>
      <c r="C39" s="74" t="s">
        <v>185</v>
      </c>
      <c r="D39" s="75" t="s">
        <v>186</v>
      </c>
      <c r="E39" s="74" t="s">
        <v>17</v>
      </c>
      <c r="F39" s="74" t="s">
        <v>187</v>
      </c>
      <c r="G39" s="74" t="s">
        <v>161</v>
      </c>
      <c r="H39" s="76">
        <v>26.98</v>
      </c>
      <c r="I39" s="86">
        <v>31</v>
      </c>
      <c r="J39" s="92">
        <f t="shared" si="1"/>
        <v>1480.3926</v>
      </c>
      <c r="K39" s="93">
        <v>33.33</v>
      </c>
      <c r="L39" s="92">
        <f t="shared" si="2"/>
        <v>1513.7226</v>
      </c>
      <c r="M39" s="94">
        <v>13303178699</v>
      </c>
    </row>
    <row r="40" s="62" customFormat="1" customHeight="1" spans="1:13">
      <c r="A40" s="72">
        <f t="shared" si="0"/>
        <v>38</v>
      </c>
      <c r="B40" s="73" t="s">
        <v>188</v>
      </c>
      <c r="C40" s="74" t="s">
        <v>189</v>
      </c>
      <c r="D40" s="75" t="s">
        <v>190</v>
      </c>
      <c r="E40" s="74" t="s">
        <v>34</v>
      </c>
      <c r="F40" s="74" t="s">
        <v>191</v>
      </c>
      <c r="G40" s="74" t="s">
        <v>192</v>
      </c>
      <c r="H40" s="76">
        <v>26.98</v>
      </c>
      <c r="I40" s="86">
        <v>31</v>
      </c>
      <c r="J40" s="92">
        <f t="shared" si="1"/>
        <v>1480.3926</v>
      </c>
      <c r="K40" s="93">
        <v>33.33</v>
      </c>
      <c r="L40" s="92">
        <f t="shared" si="2"/>
        <v>1513.7226</v>
      </c>
      <c r="M40" s="94">
        <v>17320725161</v>
      </c>
    </row>
    <row r="41" s="62" customFormat="1" customHeight="1" spans="1:13">
      <c r="A41" s="72">
        <f t="shared" si="0"/>
        <v>39</v>
      </c>
      <c r="B41" s="73" t="s">
        <v>193</v>
      </c>
      <c r="C41" s="74" t="s">
        <v>194</v>
      </c>
      <c r="D41" s="75" t="s">
        <v>195</v>
      </c>
      <c r="E41" s="74" t="s">
        <v>34</v>
      </c>
      <c r="F41" s="172" t="s">
        <v>196</v>
      </c>
      <c r="G41" s="74" t="s">
        <v>197</v>
      </c>
      <c r="H41" s="76">
        <v>26.98</v>
      </c>
      <c r="I41" s="86">
        <v>31</v>
      </c>
      <c r="J41" s="92">
        <f t="shared" si="1"/>
        <v>1480.3926</v>
      </c>
      <c r="K41" s="93">
        <v>33.33</v>
      </c>
      <c r="L41" s="92">
        <f t="shared" si="2"/>
        <v>1513.7226</v>
      </c>
      <c r="M41" s="94">
        <v>13932790539</v>
      </c>
    </row>
    <row r="42" s="62" customFormat="1" customHeight="1" spans="1:13">
      <c r="A42" s="72">
        <f t="shared" si="0"/>
        <v>40</v>
      </c>
      <c r="B42" s="73" t="s">
        <v>198</v>
      </c>
      <c r="C42" s="74" t="s">
        <v>199</v>
      </c>
      <c r="D42" s="75" t="s">
        <v>200</v>
      </c>
      <c r="E42" s="74" t="s">
        <v>17</v>
      </c>
      <c r="F42" s="74" t="s">
        <v>201</v>
      </c>
      <c r="G42" s="74" t="s">
        <v>81</v>
      </c>
      <c r="H42" s="76">
        <v>26.98</v>
      </c>
      <c r="I42" s="86">
        <v>31</v>
      </c>
      <c r="J42" s="92">
        <f t="shared" si="1"/>
        <v>1480.3926</v>
      </c>
      <c r="K42" s="93">
        <v>33.33</v>
      </c>
      <c r="L42" s="92">
        <f t="shared" si="2"/>
        <v>1513.7226</v>
      </c>
      <c r="M42" s="94">
        <v>15100789222</v>
      </c>
    </row>
    <row r="43" s="62" customFormat="1" customHeight="1" spans="1:13">
      <c r="A43" s="72">
        <f t="shared" si="0"/>
        <v>41</v>
      </c>
      <c r="B43" s="84" t="s">
        <v>202</v>
      </c>
      <c r="C43" s="80" t="s">
        <v>203</v>
      </c>
      <c r="D43" s="81" t="s">
        <v>204</v>
      </c>
      <c r="E43" s="80" t="s">
        <v>17</v>
      </c>
      <c r="F43" s="80" t="s">
        <v>205</v>
      </c>
      <c r="G43" s="80" t="s">
        <v>41</v>
      </c>
      <c r="H43" s="76">
        <v>26.98</v>
      </c>
      <c r="I43" s="86">
        <v>31</v>
      </c>
      <c r="J43" s="92">
        <f t="shared" si="1"/>
        <v>1480.3926</v>
      </c>
      <c r="K43" s="93">
        <v>33.33</v>
      </c>
      <c r="L43" s="92">
        <f t="shared" si="2"/>
        <v>1513.7226</v>
      </c>
      <c r="M43" s="94">
        <v>18131791597</v>
      </c>
    </row>
    <row r="44" s="62" customFormat="1" customHeight="1" spans="1:13">
      <c r="A44" s="72">
        <f t="shared" si="0"/>
        <v>42</v>
      </c>
      <c r="B44" s="73" t="s">
        <v>206</v>
      </c>
      <c r="C44" s="74" t="s">
        <v>207</v>
      </c>
      <c r="D44" s="75" t="s">
        <v>208</v>
      </c>
      <c r="E44" s="74" t="s">
        <v>17</v>
      </c>
      <c r="F44" s="172" t="s">
        <v>209</v>
      </c>
      <c r="G44" s="74" t="s">
        <v>19</v>
      </c>
      <c r="H44" s="76">
        <v>25.06</v>
      </c>
      <c r="I44" s="86">
        <v>31</v>
      </c>
      <c r="J44" s="92">
        <f t="shared" si="1"/>
        <v>1375.0422</v>
      </c>
      <c r="K44" s="93">
        <v>33.33</v>
      </c>
      <c r="L44" s="92">
        <f t="shared" si="2"/>
        <v>1408.3722</v>
      </c>
      <c r="M44" s="94">
        <v>18903276138</v>
      </c>
    </row>
    <row r="45" s="62" customFormat="1" customHeight="1" spans="1:13">
      <c r="A45" s="72">
        <f t="shared" si="0"/>
        <v>43</v>
      </c>
      <c r="B45" s="73" t="s">
        <v>210</v>
      </c>
      <c r="C45" s="74" t="s">
        <v>211</v>
      </c>
      <c r="D45" s="75" t="s">
        <v>212</v>
      </c>
      <c r="E45" s="74" t="s">
        <v>34</v>
      </c>
      <c r="F45" s="74" t="s">
        <v>213</v>
      </c>
      <c r="G45" s="74" t="s">
        <v>19</v>
      </c>
      <c r="H45" s="82">
        <v>25.13</v>
      </c>
      <c r="I45" s="86">
        <v>31</v>
      </c>
      <c r="J45" s="92">
        <f t="shared" si="1"/>
        <v>1378.8831</v>
      </c>
      <c r="K45" s="93">
        <v>33.33</v>
      </c>
      <c r="L45" s="92">
        <f t="shared" si="2"/>
        <v>1412.2131</v>
      </c>
      <c r="M45" s="94">
        <v>15803275290</v>
      </c>
    </row>
    <row r="46" s="62" customFormat="1" customHeight="1" spans="1:13">
      <c r="A46" s="72">
        <f t="shared" si="0"/>
        <v>44</v>
      </c>
      <c r="B46" s="73" t="s">
        <v>214</v>
      </c>
      <c r="C46" s="74" t="s">
        <v>215</v>
      </c>
      <c r="D46" s="75" t="s">
        <v>216</v>
      </c>
      <c r="E46" s="74" t="s">
        <v>17</v>
      </c>
      <c r="F46" s="74" t="s">
        <v>217</v>
      </c>
      <c r="G46" s="74" t="s">
        <v>19</v>
      </c>
      <c r="H46" s="82">
        <v>25.06</v>
      </c>
      <c r="I46" s="86">
        <v>31</v>
      </c>
      <c r="J46" s="92">
        <f t="shared" si="1"/>
        <v>1375.0422</v>
      </c>
      <c r="K46" s="93">
        <v>33.33</v>
      </c>
      <c r="L46" s="92">
        <f t="shared" si="2"/>
        <v>1408.3722</v>
      </c>
      <c r="M46" s="94">
        <v>18231752965</v>
      </c>
    </row>
    <row r="47" s="62" customFormat="1" customHeight="1" spans="1:13">
      <c r="A47" s="72">
        <f t="shared" si="0"/>
        <v>45</v>
      </c>
      <c r="B47" s="87" t="s">
        <v>389</v>
      </c>
      <c r="C47" s="80" t="s">
        <v>390</v>
      </c>
      <c r="D47" s="75" t="s">
        <v>220</v>
      </c>
      <c r="E47" s="75" t="s">
        <v>34</v>
      </c>
      <c r="F47" s="74" t="s">
        <v>391</v>
      </c>
      <c r="G47" s="75" t="s">
        <v>392</v>
      </c>
      <c r="H47" s="82">
        <v>25.06</v>
      </c>
      <c r="I47" s="95">
        <v>31</v>
      </c>
      <c r="J47" s="92">
        <f t="shared" si="1"/>
        <v>1375.0422</v>
      </c>
      <c r="K47" s="72">
        <v>33.33</v>
      </c>
      <c r="L47" s="92">
        <f t="shared" si="2"/>
        <v>1408.3722</v>
      </c>
      <c r="M47" s="94">
        <v>18233704956</v>
      </c>
    </row>
    <row r="48" s="62" customFormat="1" customHeight="1" spans="1:13">
      <c r="A48" s="72">
        <f t="shared" si="0"/>
        <v>46</v>
      </c>
      <c r="B48" s="84" t="s">
        <v>223</v>
      </c>
      <c r="C48" s="84" t="s">
        <v>224</v>
      </c>
      <c r="D48" s="75" t="s">
        <v>225</v>
      </c>
      <c r="E48" s="74" t="s">
        <v>34</v>
      </c>
      <c r="F48" s="74" t="s">
        <v>226</v>
      </c>
      <c r="G48" s="74" t="s">
        <v>227</v>
      </c>
      <c r="H48" s="82">
        <v>25.13</v>
      </c>
      <c r="I48" s="95">
        <v>31</v>
      </c>
      <c r="J48" s="92">
        <f t="shared" si="1"/>
        <v>1378.8831</v>
      </c>
      <c r="K48" s="72">
        <v>33.33</v>
      </c>
      <c r="L48" s="92">
        <f t="shared" si="2"/>
        <v>1412.2131</v>
      </c>
      <c r="M48" s="94">
        <v>13191993344</v>
      </c>
    </row>
    <row r="49" s="62" customFormat="1" customHeight="1" spans="1:13">
      <c r="A49" s="72">
        <f t="shared" si="0"/>
        <v>47</v>
      </c>
      <c r="B49" s="77" t="s">
        <v>228</v>
      </c>
      <c r="C49" s="74" t="s">
        <v>229</v>
      </c>
      <c r="D49" s="12" t="s">
        <v>230</v>
      </c>
      <c r="E49" s="75" t="s">
        <v>34</v>
      </c>
      <c r="F49" s="74" t="s">
        <v>231</v>
      </c>
      <c r="G49" s="74" t="s">
        <v>232</v>
      </c>
      <c r="H49" s="76">
        <v>25.06</v>
      </c>
      <c r="I49" s="86">
        <v>31</v>
      </c>
      <c r="J49" s="92">
        <f t="shared" si="1"/>
        <v>1375.0422</v>
      </c>
      <c r="K49" s="93">
        <v>33.33</v>
      </c>
      <c r="L49" s="92">
        <f t="shared" si="2"/>
        <v>1408.3722</v>
      </c>
      <c r="M49" s="93">
        <v>13931731668</v>
      </c>
    </row>
    <row r="50" s="62" customFormat="1" customHeight="1" spans="1:13">
      <c r="A50" s="72">
        <f t="shared" si="0"/>
        <v>48</v>
      </c>
      <c r="B50" s="73" t="s">
        <v>233</v>
      </c>
      <c r="C50" s="74" t="s">
        <v>234</v>
      </c>
      <c r="D50" s="75" t="s">
        <v>235</v>
      </c>
      <c r="E50" s="74" t="s">
        <v>34</v>
      </c>
      <c r="F50" s="74" t="s">
        <v>236</v>
      </c>
      <c r="G50" s="74" t="s">
        <v>237</v>
      </c>
      <c r="H50" s="76">
        <v>25.06</v>
      </c>
      <c r="I50" s="86">
        <v>31</v>
      </c>
      <c r="J50" s="92">
        <f t="shared" si="1"/>
        <v>1375.0422</v>
      </c>
      <c r="K50" s="93">
        <v>33.33</v>
      </c>
      <c r="L50" s="92">
        <f t="shared" si="2"/>
        <v>1408.3722</v>
      </c>
      <c r="M50" s="94">
        <v>17731735872</v>
      </c>
    </row>
    <row r="51" s="62" customFormat="1" customHeight="1" spans="1:13">
      <c r="A51" s="72">
        <f t="shared" si="0"/>
        <v>49</v>
      </c>
      <c r="B51" s="84" t="s">
        <v>238</v>
      </c>
      <c r="C51" s="74" t="s">
        <v>239</v>
      </c>
      <c r="D51" s="75" t="s">
        <v>240</v>
      </c>
      <c r="E51" s="74" t="s">
        <v>17</v>
      </c>
      <c r="F51" s="74" t="s">
        <v>241</v>
      </c>
      <c r="G51" s="74" t="s">
        <v>242</v>
      </c>
      <c r="H51" s="76">
        <v>44.3</v>
      </c>
      <c r="I51" s="86">
        <v>31</v>
      </c>
      <c r="J51" s="92">
        <f t="shared" si="1"/>
        <v>2430.741</v>
      </c>
      <c r="K51" s="93">
        <v>33.33</v>
      </c>
      <c r="L51" s="92">
        <f t="shared" si="2"/>
        <v>2464.071</v>
      </c>
      <c r="M51" s="94">
        <v>18633873700</v>
      </c>
    </row>
    <row r="52" s="62" customFormat="1" customHeight="1" spans="1:13">
      <c r="A52" s="72">
        <f t="shared" si="0"/>
        <v>50</v>
      </c>
      <c r="B52" s="73" t="s">
        <v>243</v>
      </c>
      <c r="C52" s="74" t="s">
        <v>244</v>
      </c>
      <c r="D52" s="78" t="s">
        <v>245</v>
      </c>
      <c r="E52" s="74" t="s">
        <v>34</v>
      </c>
      <c r="F52" s="74" t="s">
        <v>246</v>
      </c>
      <c r="G52" s="74" t="s">
        <v>247</v>
      </c>
      <c r="H52" s="82">
        <v>44.36</v>
      </c>
      <c r="I52" s="86">
        <v>31</v>
      </c>
      <c r="J52" s="92">
        <f t="shared" si="1"/>
        <v>2434.0332</v>
      </c>
      <c r="K52" s="93">
        <v>33.33</v>
      </c>
      <c r="L52" s="92">
        <f t="shared" si="2"/>
        <v>2467.3632</v>
      </c>
      <c r="M52" s="94">
        <v>13315151285</v>
      </c>
    </row>
    <row r="53" s="62" customFormat="1" customHeight="1" spans="1:13">
      <c r="A53" s="72">
        <v>51</v>
      </c>
      <c r="B53" s="85" t="s">
        <v>393</v>
      </c>
      <c r="C53" s="88" t="s">
        <v>394</v>
      </c>
      <c r="D53" s="75" t="s">
        <v>395</v>
      </c>
      <c r="E53" s="75" t="s">
        <v>17</v>
      </c>
      <c r="F53" s="175" t="s">
        <v>396</v>
      </c>
      <c r="G53" s="75" t="s">
        <v>392</v>
      </c>
      <c r="H53" s="82">
        <v>25.13</v>
      </c>
      <c r="I53" s="86">
        <v>31</v>
      </c>
      <c r="J53" s="92">
        <f t="shared" si="1"/>
        <v>1378.8831</v>
      </c>
      <c r="K53" s="93">
        <v>33.33</v>
      </c>
      <c r="L53" s="92">
        <f t="shared" si="2"/>
        <v>1412.2131</v>
      </c>
      <c r="M53" s="89">
        <v>18733022199</v>
      </c>
    </row>
    <row r="54" s="62" customFormat="1" customHeight="1" spans="1:13">
      <c r="A54" s="72">
        <f t="shared" ref="A54:A83" si="3">ROW()-2</f>
        <v>52</v>
      </c>
      <c r="B54" s="85" t="s">
        <v>248</v>
      </c>
      <c r="C54" s="74" t="s">
        <v>249</v>
      </c>
      <c r="D54" s="75" t="s">
        <v>250</v>
      </c>
      <c r="E54" s="74" t="s">
        <v>17</v>
      </c>
      <c r="F54" s="172" t="s">
        <v>251</v>
      </c>
      <c r="G54" s="74" t="s">
        <v>252</v>
      </c>
      <c r="H54" s="76">
        <v>25.06</v>
      </c>
      <c r="I54" s="86">
        <v>31</v>
      </c>
      <c r="J54" s="92">
        <f t="shared" si="1"/>
        <v>1375.0422</v>
      </c>
      <c r="K54" s="93">
        <v>33.33</v>
      </c>
      <c r="L54" s="92">
        <f t="shared" si="2"/>
        <v>1408.3722</v>
      </c>
      <c r="M54" s="86">
        <v>18632709800</v>
      </c>
    </row>
    <row r="55" s="62" customFormat="1" customHeight="1" spans="1:13">
      <c r="A55" s="72">
        <f t="shared" si="3"/>
        <v>53</v>
      </c>
      <c r="B55" s="73" t="s">
        <v>253</v>
      </c>
      <c r="C55" s="74" t="s">
        <v>254</v>
      </c>
      <c r="D55" s="12" t="s">
        <v>255</v>
      </c>
      <c r="E55" s="74" t="s">
        <v>34</v>
      </c>
      <c r="F55" s="74" t="s">
        <v>256</v>
      </c>
      <c r="G55" s="75" t="s">
        <v>257</v>
      </c>
      <c r="H55" s="76">
        <v>25.06</v>
      </c>
      <c r="I55" s="86">
        <v>31</v>
      </c>
      <c r="J55" s="92">
        <f t="shared" si="1"/>
        <v>1375.0422</v>
      </c>
      <c r="K55" s="93">
        <v>33.33</v>
      </c>
      <c r="L55" s="92">
        <f t="shared" si="2"/>
        <v>1408.3722</v>
      </c>
      <c r="M55" s="94">
        <v>13932781111</v>
      </c>
    </row>
    <row r="56" s="62" customFormat="1" customHeight="1" spans="1:13">
      <c r="A56" s="72">
        <f t="shared" si="3"/>
        <v>54</v>
      </c>
      <c r="B56" s="73" t="s">
        <v>258</v>
      </c>
      <c r="C56" s="74" t="s">
        <v>259</v>
      </c>
      <c r="D56" s="75" t="s">
        <v>260</v>
      </c>
      <c r="E56" s="74" t="s">
        <v>17</v>
      </c>
      <c r="F56" s="74" t="s">
        <v>261</v>
      </c>
      <c r="G56" s="74" t="s">
        <v>81</v>
      </c>
      <c r="H56" s="76">
        <v>25.06</v>
      </c>
      <c r="I56" s="86">
        <v>31</v>
      </c>
      <c r="J56" s="92">
        <f t="shared" si="1"/>
        <v>1375.0422</v>
      </c>
      <c r="K56" s="93">
        <v>33.33</v>
      </c>
      <c r="L56" s="92">
        <f t="shared" si="2"/>
        <v>1408.3722</v>
      </c>
      <c r="M56" s="94">
        <v>18730769010</v>
      </c>
    </row>
    <row r="57" s="62" customFormat="1" customHeight="1" spans="1:13">
      <c r="A57" s="72">
        <f t="shared" si="3"/>
        <v>55</v>
      </c>
      <c r="B57" s="73" t="s">
        <v>262</v>
      </c>
      <c r="C57" s="74" t="s">
        <v>263</v>
      </c>
      <c r="D57" s="75" t="s">
        <v>264</v>
      </c>
      <c r="E57" s="74" t="s">
        <v>34</v>
      </c>
      <c r="F57" s="74" t="s">
        <v>265</v>
      </c>
      <c r="G57" s="74" t="s">
        <v>81</v>
      </c>
      <c r="H57" s="76">
        <v>43.7</v>
      </c>
      <c r="I57" s="86">
        <v>31</v>
      </c>
      <c r="J57" s="92">
        <f t="shared" si="1"/>
        <v>2397.819</v>
      </c>
      <c r="K57" s="93">
        <v>33.33</v>
      </c>
      <c r="L57" s="92">
        <f t="shared" si="2"/>
        <v>2431.149</v>
      </c>
      <c r="M57" s="94">
        <v>13012038803</v>
      </c>
    </row>
    <row r="58" s="62" customFormat="1" customHeight="1" spans="1:13">
      <c r="A58" s="72">
        <f t="shared" si="3"/>
        <v>56</v>
      </c>
      <c r="B58" s="73" t="s">
        <v>266</v>
      </c>
      <c r="C58" s="74" t="s">
        <v>267</v>
      </c>
      <c r="D58" s="75" t="s">
        <v>268</v>
      </c>
      <c r="E58" s="74" t="s">
        <v>34</v>
      </c>
      <c r="F58" s="74" t="s">
        <v>269</v>
      </c>
      <c r="G58" s="74" t="s">
        <v>270</v>
      </c>
      <c r="H58" s="76">
        <v>25.06</v>
      </c>
      <c r="I58" s="86">
        <v>31</v>
      </c>
      <c r="J58" s="92">
        <f t="shared" si="1"/>
        <v>1375.0422</v>
      </c>
      <c r="K58" s="93">
        <v>33.33</v>
      </c>
      <c r="L58" s="92">
        <f t="shared" si="2"/>
        <v>1408.3722</v>
      </c>
      <c r="M58" s="94">
        <v>18713724935</v>
      </c>
    </row>
    <row r="59" s="62" customFormat="1" customHeight="1" spans="1:13">
      <c r="A59" s="72">
        <f t="shared" si="3"/>
        <v>57</v>
      </c>
      <c r="B59" s="73" t="s">
        <v>271</v>
      </c>
      <c r="C59" s="74" t="s">
        <v>272</v>
      </c>
      <c r="D59" s="78" t="s">
        <v>273</v>
      </c>
      <c r="E59" s="74" t="s">
        <v>17</v>
      </c>
      <c r="F59" s="74" t="s">
        <v>274</v>
      </c>
      <c r="G59" s="74" t="s">
        <v>275</v>
      </c>
      <c r="H59" s="76">
        <v>25.06</v>
      </c>
      <c r="I59" s="86">
        <v>31</v>
      </c>
      <c r="J59" s="92">
        <f t="shared" si="1"/>
        <v>1375.0422</v>
      </c>
      <c r="K59" s="93">
        <v>33.33</v>
      </c>
      <c r="L59" s="92">
        <f t="shared" si="2"/>
        <v>1408.3722</v>
      </c>
      <c r="M59" s="94">
        <v>18931761519</v>
      </c>
    </row>
    <row r="60" s="62" customFormat="1" customHeight="1" spans="1:13">
      <c r="A60" s="72">
        <f t="shared" si="3"/>
        <v>58</v>
      </c>
      <c r="B60" s="73" t="s">
        <v>276</v>
      </c>
      <c r="C60" s="74" t="s">
        <v>277</v>
      </c>
      <c r="D60" s="75" t="s">
        <v>278</v>
      </c>
      <c r="E60" s="74" t="s">
        <v>17</v>
      </c>
      <c r="F60" s="74" t="s">
        <v>279</v>
      </c>
      <c r="G60" s="74" t="s">
        <v>130</v>
      </c>
      <c r="H60" s="76">
        <v>25.06</v>
      </c>
      <c r="I60" s="86">
        <v>31</v>
      </c>
      <c r="J60" s="92">
        <f t="shared" si="1"/>
        <v>1375.0422</v>
      </c>
      <c r="K60" s="93">
        <v>33.33</v>
      </c>
      <c r="L60" s="92">
        <f t="shared" si="2"/>
        <v>1408.3722</v>
      </c>
      <c r="M60" s="94">
        <v>18203372010</v>
      </c>
    </row>
    <row r="61" s="62" customFormat="1" customHeight="1" spans="1:13">
      <c r="A61" s="72">
        <f t="shared" si="3"/>
        <v>59</v>
      </c>
      <c r="B61" s="73" t="s">
        <v>280</v>
      </c>
      <c r="C61" s="74" t="s">
        <v>281</v>
      </c>
      <c r="D61" s="75" t="s">
        <v>282</v>
      </c>
      <c r="E61" s="74" t="s">
        <v>34</v>
      </c>
      <c r="F61" s="74" t="s">
        <v>283</v>
      </c>
      <c r="G61" s="74" t="s">
        <v>284</v>
      </c>
      <c r="H61" s="76">
        <v>25.06</v>
      </c>
      <c r="I61" s="86">
        <v>31</v>
      </c>
      <c r="J61" s="92">
        <f t="shared" si="1"/>
        <v>1375.0422</v>
      </c>
      <c r="K61" s="93">
        <v>33.33</v>
      </c>
      <c r="L61" s="92">
        <f t="shared" si="2"/>
        <v>1408.3722</v>
      </c>
      <c r="M61" s="94">
        <v>13833989801</v>
      </c>
    </row>
    <row r="62" s="62" customFormat="1" customHeight="1" spans="1:13">
      <c r="A62" s="72">
        <f t="shared" si="3"/>
        <v>60</v>
      </c>
      <c r="B62" s="73" t="s">
        <v>285</v>
      </c>
      <c r="C62" s="74" t="s">
        <v>286</v>
      </c>
      <c r="D62" s="75" t="s">
        <v>287</v>
      </c>
      <c r="E62" s="74" t="s">
        <v>17</v>
      </c>
      <c r="F62" s="74" t="s">
        <v>288</v>
      </c>
      <c r="G62" s="74" t="s">
        <v>289</v>
      </c>
      <c r="H62" s="76">
        <v>25.13</v>
      </c>
      <c r="I62" s="86">
        <v>31</v>
      </c>
      <c r="J62" s="92">
        <f t="shared" si="1"/>
        <v>1378.8831</v>
      </c>
      <c r="K62" s="93">
        <v>33.33</v>
      </c>
      <c r="L62" s="92">
        <f t="shared" si="2"/>
        <v>1412.2131</v>
      </c>
      <c r="M62" s="94">
        <v>18032708899</v>
      </c>
    </row>
    <row r="63" s="62" customFormat="1" customHeight="1" spans="1:13">
      <c r="A63" s="72">
        <f t="shared" si="3"/>
        <v>61</v>
      </c>
      <c r="B63" s="77" t="s">
        <v>290</v>
      </c>
      <c r="C63" s="75" t="s">
        <v>291</v>
      </c>
      <c r="D63" s="75" t="s">
        <v>292</v>
      </c>
      <c r="E63" s="75" t="s">
        <v>17</v>
      </c>
      <c r="F63" s="75" t="s">
        <v>293</v>
      </c>
      <c r="G63" s="75" t="s">
        <v>294</v>
      </c>
      <c r="H63" s="76">
        <v>25.06</v>
      </c>
      <c r="I63" s="86">
        <v>31</v>
      </c>
      <c r="J63" s="92">
        <f t="shared" si="1"/>
        <v>1375.0422</v>
      </c>
      <c r="K63" s="93">
        <v>33.33</v>
      </c>
      <c r="L63" s="92">
        <f t="shared" si="2"/>
        <v>1408.3722</v>
      </c>
      <c r="M63" s="94">
        <v>15530711166</v>
      </c>
    </row>
    <row r="64" s="62" customFormat="1" customHeight="1" spans="1:13">
      <c r="A64" s="72">
        <f t="shared" si="3"/>
        <v>62</v>
      </c>
      <c r="B64" s="73" t="s">
        <v>299</v>
      </c>
      <c r="C64" s="74" t="s">
        <v>300</v>
      </c>
      <c r="D64" s="75" t="s">
        <v>301</v>
      </c>
      <c r="E64" s="74" t="s">
        <v>34</v>
      </c>
      <c r="F64" s="74" t="s">
        <v>302</v>
      </c>
      <c r="G64" s="74" t="s">
        <v>161</v>
      </c>
      <c r="H64" s="76">
        <v>25.06</v>
      </c>
      <c r="I64" s="86">
        <v>31</v>
      </c>
      <c r="J64" s="92">
        <f t="shared" si="1"/>
        <v>1375.0422</v>
      </c>
      <c r="K64" s="93">
        <v>33.33</v>
      </c>
      <c r="L64" s="92">
        <f t="shared" si="2"/>
        <v>1408.3722</v>
      </c>
      <c r="M64" s="94">
        <v>15132703933</v>
      </c>
    </row>
    <row r="65" s="62" customFormat="1" customHeight="1" spans="1:13">
      <c r="A65" s="72">
        <f t="shared" si="3"/>
        <v>63</v>
      </c>
      <c r="B65" s="96" t="s">
        <v>413</v>
      </c>
      <c r="C65" s="88" t="s">
        <v>414</v>
      </c>
      <c r="D65" s="75" t="s">
        <v>415</v>
      </c>
      <c r="E65" s="75" t="s">
        <v>17</v>
      </c>
      <c r="F65" s="88" t="s">
        <v>416</v>
      </c>
      <c r="G65" s="88" t="s">
        <v>408</v>
      </c>
      <c r="H65" s="76">
        <v>25.13</v>
      </c>
      <c r="I65" s="86">
        <v>19</v>
      </c>
      <c r="J65" s="92">
        <f t="shared" si="1"/>
        <v>845.1219</v>
      </c>
      <c r="K65" s="93">
        <v>20.43</v>
      </c>
      <c r="L65" s="92">
        <f t="shared" si="2"/>
        <v>865.5519</v>
      </c>
      <c r="M65" s="107">
        <v>15003178050</v>
      </c>
    </row>
    <row r="66" s="62" customFormat="1" customHeight="1" spans="1:13">
      <c r="A66" s="72">
        <f t="shared" si="3"/>
        <v>64</v>
      </c>
      <c r="B66" s="73" t="s">
        <v>303</v>
      </c>
      <c r="C66" s="74" t="s">
        <v>304</v>
      </c>
      <c r="D66" s="75" t="s">
        <v>305</v>
      </c>
      <c r="E66" s="74" t="s">
        <v>17</v>
      </c>
      <c r="F66" s="74" t="s">
        <v>306</v>
      </c>
      <c r="G66" s="74" t="s">
        <v>19</v>
      </c>
      <c r="H66" s="76">
        <v>25.06</v>
      </c>
      <c r="I66" s="86">
        <v>31</v>
      </c>
      <c r="J66" s="92">
        <f t="shared" si="1"/>
        <v>1375.0422</v>
      </c>
      <c r="K66" s="93">
        <v>33.33</v>
      </c>
      <c r="L66" s="92">
        <f t="shared" si="2"/>
        <v>1408.3722</v>
      </c>
      <c r="M66" s="94">
        <v>15350789690</v>
      </c>
    </row>
    <row r="67" s="62" customFormat="1" customHeight="1" spans="1:13">
      <c r="A67" s="72">
        <f t="shared" si="3"/>
        <v>65</v>
      </c>
      <c r="B67" s="73" t="s">
        <v>307</v>
      </c>
      <c r="C67" s="74" t="s">
        <v>308</v>
      </c>
      <c r="D67" s="75" t="s">
        <v>309</v>
      </c>
      <c r="E67" s="74" t="s">
        <v>34</v>
      </c>
      <c r="F67" s="74" t="s">
        <v>310</v>
      </c>
      <c r="G67" s="74" t="s">
        <v>19</v>
      </c>
      <c r="H67" s="76">
        <v>25.44</v>
      </c>
      <c r="I67" s="86">
        <v>31</v>
      </c>
      <c r="J67" s="92">
        <f t="shared" ref="J67:J83" si="4">H67*1.77*I67</f>
        <v>1395.8928</v>
      </c>
      <c r="K67" s="93">
        <v>33.33</v>
      </c>
      <c r="L67" s="92">
        <f t="shared" ref="L67:L83" si="5">J67+K67</f>
        <v>1429.2228</v>
      </c>
      <c r="M67" s="75">
        <v>17732391313</v>
      </c>
    </row>
    <row r="68" s="62" customFormat="1" customHeight="1" spans="1:13">
      <c r="A68" s="72">
        <f t="shared" si="3"/>
        <v>66</v>
      </c>
      <c r="B68" s="73" t="s">
        <v>311</v>
      </c>
      <c r="C68" s="74" t="s">
        <v>312</v>
      </c>
      <c r="D68" s="75" t="s">
        <v>313</v>
      </c>
      <c r="E68" s="74" t="s">
        <v>17</v>
      </c>
      <c r="F68" s="172" t="s">
        <v>314</v>
      </c>
      <c r="G68" s="74" t="s">
        <v>315</v>
      </c>
      <c r="H68" s="76">
        <v>24.44</v>
      </c>
      <c r="I68" s="86">
        <v>31</v>
      </c>
      <c r="J68" s="92">
        <f t="shared" si="4"/>
        <v>1341.0228</v>
      </c>
      <c r="K68" s="93">
        <v>33.33</v>
      </c>
      <c r="L68" s="92">
        <f t="shared" si="5"/>
        <v>1374.3528</v>
      </c>
      <c r="M68" s="94">
        <v>18210659116</v>
      </c>
    </row>
    <row r="69" s="62" customFormat="1" customHeight="1" spans="1:13">
      <c r="A69" s="72">
        <f t="shared" si="3"/>
        <v>67</v>
      </c>
      <c r="B69" s="77" t="s">
        <v>398</v>
      </c>
      <c r="C69" s="88" t="s">
        <v>399</v>
      </c>
      <c r="D69" s="75" t="s">
        <v>400</v>
      </c>
      <c r="E69" s="75" t="s">
        <v>17</v>
      </c>
      <c r="F69" s="88" t="s">
        <v>401</v>
      </c>
      <c r="G69" s="75" t="s">
        <v>392</v>
      </c>
      <c r="H69" s="76">
        <v>25.06</v>
      </c>
      <c r="I69" s="86">
        <v>31</v>
      </c>
      <c r="J69" s="92">
        <f t="shared" si="4"/>
        <v>1375.0422</v>
      </c>
      <c r="K69" s="93">
        <v>33.33</v>
      </c>
      <c r="L69" s="92">
        <f t="shared" si="5"/>
        <v>1408.3722</v>
      </c>
      <c r="M69" s="107">
        <v>18333000817</v>
      </c>
    </row>
    <row r="70" s="62" customFormat="1" customHeight="1" spans="1:13">
      <c r="A70" s="72">
        <f t="shared" si="3"/>
        <v>68</v>
      </c>
      <c r="B70" s="73" t="s">
        <v>316</v>
      </c>
      <c r="C70" s="74" t="s">
        <v>317</v>
      </c>
      <c r="D70" s="75" t="s">
        <v>318</v>
      </c>
      <c r="E70" s="74" t="s">
        <v>17</v>
      </c>
      <c r="F70" s="74" t="s">
        <v>319</v>
      </c>
      <c r="G70" s="74" t="s">
        <v>320</v>
      </c>
      <c r="H70" s="76">
        <v>25.06</v>
      </c>
      <c r="I70" s="86">
        <v>31</v>
      </c>
      <c r="J70" s="92">
        <f t="shared" si="4"/>
        <v>1375.0422</v>
      </c>
      <c r="K70" s="93">
        <v>33.33</v>
      </c>
      <c r="L70" s="92">
        <f t="shared" si="5"/>
        <v>1408.3722</v>
      </c>
      <c r="M70" s="94">
        <v>19932252345</v>
      </c>
    </row>
    <row r="71" s="62" customFormat="1" customHeight="1" spans="1:13">
      <c r="A71" s="72">
        <f t="shared" si="3"/>
        <v>69</v>
      </c>
      <c r="B71" s="73" t="s">
        <v>321</v>
      </c>
      <c r="C71" s="74" t="s">
        <v>322</v>
      </c>
      <c r="D71" s="75" t="s">
        <v>323</v>
      </c>
      <c r="E71" s="74" t="s">
        <v>17</v>
      </c>
      <c r="F71" s="74" t="s">
        <v>324</v>
      </c>
      <c r="G71" s="74" t="s">
        <v>19</v>
      </c>
      <c r="H71" s="76">
        <v>30.88</v>
      </c>
      <c r="I71" s="86">
        <v>31</v>
      </c>
      <c r="J71" s="92">
        <f t="shared" si="4"/>
        <v>1694.3856</v>
      </c>
      <c r="K71" s="93">
        <v>33.33</v>
      </c>
      <c r="L71" s="92">
        <f t="shared" si="5"/>
        <v>1727.7156</v>
      </c>
      <c r="M71" s="94">
        <v>15373386087</v>
      </c>
    </row>
    <row r="72" s="62" customFormat="1" customHeight="1" spans="1:13">
      <c r="A72" s="72">
        <f t="shared" si="3"/>
        <v>70</v>
      </c>
      <c r="B72" s="73" t="s">
        <v>325</v>
      </c>
      <c r="C72" s="97" t="s">
        <v>326</v>
      </c>
      <c r="D72" s="93" t="s">
        <v>327</v>
      </c>
      <c r="E72" s="74" t="s">
        <v>17</v>
      </c>
      <c r="F72" s="98" t="s">
        <v>328</v>
      </c>
      <c r="G72" s="97" t="s">
        <v>329</v>
      </c>
      <c r="H72" s="76">
        <v>27.35</v>
      </c>
      <c r="I72" s="86">
        <v>31</v>
      </c>
      <c r="J72" s="92">
        <f t="shared" si="4"/>
        <v>1500.6945</v>
      </c>
      <c r="K72" s="93">
        <v>33.33</v>
      </c>
      <c r="L72" s="92">
        <f t="shared" si="5"/>
        <v>1534.0245</v>
      </c>
      <c r="M72" s="97">
        <v>18633719530</v>
      </c>
    </row>
    <row r="73" s="62" customFormat="1" customHeight="1" spans="1:13">
      <c r="A73" s="72">
        <f t="shared" si="3"/>
        <v>71</v>
      </c>
      <c r="B73" s="73" t="s">
        <v>330</v>
      </c>
      <c r="C73" s="74" t="s">
        <v>331</v>
      </c>
      <c r="D73" s="75" t="s">
        <v>332</v>
      </c>
      <c r="E73" s="74" t="s">
        <v>34</v>
      </c>
      <c r="F73" s="74" t="s">
        <v>333</v>
      </c>
      <c r="G73" s="74" t="s">
        <v>81</v>
      </c>
      <c r="H73" s="76">
        <v>25.06</v>
      </c>
      <c r="I73" s="86">
        <v>31</v>
      </c>
      <c r="J73" s="92">
        <f t="shared" si="4"/>
        <v>1375.0422</v>
      </c>
      <c r="K73" s="93">
        <v>33.33</v>
      </c>
      <c r="L73" s="92">
        <f t="shared" si="5"/>
        <v>1408.3722</v>
      </c>
      <c r="M73" s="94">
        <v>18303172806</v>
      </c>
    </row>
    <row r="74" s="62" customFormat="1" customHeight="1" spans="1:13">
      <c r="A74" s="72">
        <f t="shared" si="3"/>
        <v>72</v>
      </c>
      <c r="B74" s="96" t="s">
        <v>334</v>
      </c>
      <c r="C74" s="74" t="s">
        <v>335</v>
      </c>
      <c r="D74" s="88" t="s">
        <v>336</v>
      </c>
      <c r="E74" s="88" t="s">
        <v>34</v>
      </c>
      <c r="F74" s="74" t="s">
        <v>337</v>
      </c>
      <c r="G74" s="88" t="s">
        <v>338</v>
      </c>
      <c r="H74" s="76">
        <v>25.06</v>
      </c>
      <c r="I74" s="86">
        <v>31</v>
      </c>
      <c r="J74" s="92">
        <f t="shared" si="4"/>
        <v>1375.0422</v>
      </c>
      <c r="K74" s="93">
        <v>33.33</v>
      </c>
      <c r="L74" s="92">
        <f t="shared" si="5"/>
        <v>1408.3722</v>
      </c>
      <c r="M74" s="107">
        <v>18931764049</v>
      </c>
    </row>
    <row r="75" s="62" customFormat="1" customHeight="1" spans="1:13">
      <c r="A75" s="72">
        <f t="shared" si="3"/>
        <v>73</v>
      </c>
      <c r="B75" s="73" t="s">
        <v>339</v>
      </c>
      <c r="C75" s="74" t="s">
        <v>340</v>
      </c>
      <c r="D75" s="75" t="s">
        <v>341</v>
      </c>
      <c r="E75" s="74" t="s">
        <v>17</v>
      </c>
      <c r="F75" s="74" t="s">
        <v>342</v>
      </c>
      <c r="G75" s="74" t="s">
        <v>343</v>
      </c>
      <c r="H75" s="76">
        <v>25.06</v>
      </c>
      <c r="I75" s="86">
        <v>31</v>
      </c>
      <c r="J75" s="92">
        <f t="shared" si="4"/>
        <v>1375.0422</v>
      </c>
      <c r="K75" s="93">
        <v>33.33</v>
      </c>
      <c r="L75" s="92">
        <f t="shared" si="5"/>
        <v>1408.3722</v>
      </c>
      <c r="M75" s="94">
        <v>15031777774</v>
      </c>
    </row>
    <row r="76" s="62" customFormat="1" customHeight="1" spans="1:13">
      <c r="A76" s="72">
        <f t="shared" si="3"/>
        <v>74</v>
      </c>
      <c r="B76" s="73" t="s">
        <v>344</v>
      </c>
      <c r="C76" s="74" t="s">
        <v>345</v>
      </c>
      <c r="D76" s="75" t="s">
        <v>346</v>
      </c>
      <c r="E76" s="74" t="s">
        <v>34</v>
      </c>
      <c r="F76" s="74" t="s">
        <v>347</v>
      </c>
      <c r="G76" s="74" t="s">
        <v>19</v>
      </c>
      <c r="H76" s="76">
        <v>25.13</v>
      </c>
      <c r="I76" s="86">
        <v>31</v>
      </c>
      <c r="J76" s="92">
        <f t="shared" si="4"/>
        <v>1378.8831</v>
      </c>
      <c r="K76" s="93">
        <v>33.33</v>
      </c>
      <c r="L76" s="92">
        <f t="shared" si="5"/>
        <v>1412.2131</v>
      </c>
      <c r="M76" s="75">
        <v>15222052204</v>
      </c>
    </row>
    <row r="77" s="62" customFormat="1" customHeight="1" spans="1:13">
      <c r="A77" s="72">
        <f t="shared" si="3"/>
        <v>75</v>
      </c>
      <c r="B77" s="73" t="s">
        <v>348</v>
      </c>
      <c r="C77" s="74" t="s">
        <v>349</v>
      </c>
      <c r="D77" s="75" t="s">
        <v>350</v>
      </c>
      <c r="E77" s="74" t="s">
        <v>17</v>
      </c>
      <c r="F77" s="74" t="s">
        <v>351</v>
      </c>
      <c r="G77" s="74" t="s">
        <v>315</v>
      </c>
      <c r="H77" s="76">
        <v>25.06</v>
      </c>
      <c r="I77" s="86">
        <v>31</v>
      </c>
      <c r="J77" s="92">
        <f t="shared" si="4"/>
        <v>1375.0422</v>
      </c>
      <c r="K77" s="93">
        <v>33.33</v>
      </c>
      <c r="L77" s="92">
        <f t="shared" si="5"/>
        <v>1408.3722</v>
      </c>
      <c r="M77" s="94">
        <v>18831786325</v>
      </c>
    </row>
    <row r="78" s="62" customFormat="1" customHeight="1" spans="1:13">
      <c r="A78" s="72">
        <f t="shared" si="3"/>
        <v>76</v>
      </c>
      <c r="B78" s="84" t="s">
        <v>352</v>
      </c>
      <c r="C78" s="80" t="s">
        <v>353</v>
      </c>
      <c r="D78" s="75" t="s">
        <v>354</v>
      </c>
      <c r="E78" s="74" t="s">
        <v>34</v>
      </c>
      <c r="F78" s="99" t="s">
        <v>355</v>
      </c>
      <c r="G78" s="75" t="s">
        <v>61</v>
      </c>
      <c r="H78" s="76">
        <v>25.06</v>
      </c>
      <c r="I78" s="86">
        <v>31</v>
      </c>
      <c r="J78" s="92">
        <f t="shared" si="4"/>
        <v>1375.0422</v>
      </c>
      <c r="K78" s="93">
        <v>33.33</v>
      </c>
      <c r="L78" s="92">
        <f t="shared" si="5"/>
        <v>1408.3722</v>
      </c>
      <c r="M78" s="94">
        <v>15230786989</v>
      </c>
    </row>
    <row r="79" s="62" customFormat="1" customHeight="1" spans="1:13">
      <c r="A79" s="72">
        <f t="shared" si="3"/>
        <v>77</v>
      </c>
      <c r="B79" s="73" t="s">
        <v>356</v>
      </c>
      <c r="C79" s="74" t="s">
        <v>357</v>
      </c>
      <c r="D79" s="75" t="s">
        <v>358</v>
      </c>
      <c r="E79" s="74" t="s">
        <v>34</v>
      </c>
      <c r="F79" s="74" t="s">
        <v>359</v>
      </c>
      <c r="G79" s="74" t="s">
        <v>360</v>
      </c>
      <c r="H79" s="76">
        <v>25.13</v>
      </c>
      <c r="I79" s="86">
        <v>31</v>
      </c>
      <c r="J79" s="92">
        <f t="shared" si="4"/>
        <v>1378.8831</v>
      </c>
      <c r="K79" s="93">
        <v>33.33</v>
      </c>
      <c r="L79" s="92">
        <f t="shared" si="5"/>
        <v>1412.2131</v>
      </c>
      <c r="M79" s="94">
        <v>13315723630</v>
      </c>
    </row>
    <row r="80" s="62" customFormat="1" customHeight="1" spans="1:13">
      <c r="A80" s="72">
        <f t="shared" si="3"/>
        <v>78</v>
      </c>
      <c r="B80" s="85" t="s">
        <v>361</v>
      </c>
      <c r="C80" s="74" t="s">
        <v>362</v>
      </c>
      <c r="D80" s="75" t="s">
        <v>363</v>
      </c>
      <c r="E80" s="74" t="s">
        <v>17</v>
      </c>
      <c r="F80" s="172" t="s">
        <v>364</v>
      </c>
      <c r="G80" s="74" t="s">
        <v>19</v>
      </c>
      <c r="H80" s="76">
        <v>25.06</v>
      </c>
      <c r="I80" s="86">
        <v>31</v>
      </c>
      <c r="J80" s="92">
        <f t="shared" si="4"/>
        <v>1375.0422</v>
      </c>
      <c r="K80" s="93">
        <v>33.33</v>
      </c>
      <c r="L80" s="92">
        <f t="shared" si="5"/>
        <v>1408.3722</v>
      </c>
      <c r="M80" s="86">
        <v>13785781239</v>
      </c>
    </row>
    <row r="81" s="62" customFormat="1" customHeight="1" spans="1:13">
      <c r="A81" s="72">
        <f t="shared" si="3"/>
        <v>79</v>
      </c>
      <c r="B81" s="85" t="s">
        <v>365</v>
      </c>
      <c r="C81" s="74" t="s">
        <v>366</v>
      </c>
      <c r="D81" s="75" t="s">
        <v>367</v>
      </c>
      <c r="E81" s="74" t="s">
        <v>17</v>
      </c>
      <c r="F81" s="172" t="s">
        <v>368</v>
      </c>
      <c r="G81" s="74" t="s">
        <v>125</v>
      </c>
      <c r="H81" s="76">
        <v>25.06</v>
      </c>
      <c r="I81" s="86">
        <v>31</v>
      </c>
      <c r="J81" s="92">
        <f t="shared" si="4"/>
        <v>1375.0422</v>
      </c>
      <c r="K81" s="93">
        <v>33.33</v>
      </c>
      <c r="L81" s="92">
        <f t="shared" si="5"/>
        <v>1408.3722</v>
      </c>
      <c r="M81" s="86">
        <v>15633174875</v>
      </c>
    </row>
    <row r="82" s="62" customFormat="1" customHeight="1" spans="1:13">
      <c r="A82" s="72">
        <f t="shared" si="3"/>
        <v>80</v>
      </c>
      <c r="B82" s="73" t="s">
        <v>369</v>
      </c>
      <c r="C82" s="73" t="s">
        <v>370</v>
      </c>
      <c r="D82" s="75" t="s">
        <v>371</v>
      </c>
      <c r="E82" s="74" t="s">
        <v>34</v>
      </c>
      <c r="F82" s="75" t="s">
        <v>372</v>
      </c>
      <c r="G82" s="74" t="s">
        <v>373</v>
      </c>
      <c r="H82" s="76">
        <v>43.61</v>
      </c>
      <c r="I82" s="86">
        <v>31</v>
      </c>
      <c r="J82" s="92">
        <f t="shared" si="4"/>
        <v>2392.8807</v>
      </c>
      <c r="K82" s="93">
        <v>33.33</v>
      </c>
      <c r="L82" s="92">
        <f t="shared" si="5"/>
        <v>2426.2107</v>
      </c>
      <c r="M82" s="94">
        <v>18503179525</v>
      </c>
    </row>
    <row r="83" s="62" customFormat="1" customHeight="1" spans="1:13">
      <c r="A83" s="72">
        <f t="shared" si="3"/>
        <v>81</v>
      </c>
      <c r="B83" s="77" t="s">
        <v>374</v>
      </c>
      <c r="C83" s="74" t="s">
        <v>375</v>
      </c>
      <c r="D83" s="75" t="s">
        <v>376</v>
      </c>
      <c r="E83" s="75" t="s">
        <v>17</v>
      </c>
      <c r="F83" s="75" t="s">
        <v>377</v>
      </c>
      <c r="G83" s="74" t="s">
        <v>125</v>
      </c>
      <c r="H83" s="76">
        <v>25.06</v>
      </c>
      <c r="I83" s="86">
        <v>31</v>
      </c>
      <c r="J83" s="92">
        <f t="shared" si="4"/>
        <v>1375.0422</v>
      </c>
      <c r="K83" s="93">
        <v>33.33</v>
      </c>
      <c r="L83" s="92">
        <f t="shared" si="5"/>
        <v>1408.3722</v>
      </c>
      <c r="M83" s="94">
        <v>19932206678</v>
      </c>
    </row>
    <row r="84" s="64" customFormat="1" customHeight="1" spans="1:13">
      <c r="A84" s="21" t="s">
        <v>378</v>
      </c>
      <c r="B84" s="22"/>
      <c r="C84" s="23"/>
      <c r="D84" s="23"/>
      <c r="E84" s="23"/>
      <c r="F84" s="23"/>
      <c r="G84" s="24"/>
      <c r="H84" s="100">
        <f t="shared" ref="H84:L84" si="6">SUM(H3:H83)</f>
        <v>2192.55</v>
      </c>
      <c r="I84" s="23"/>
      <c r="J84" s="100">
        <f t="shared" si="6"/>
        <v>118632.1437</v>
      </c>
      <c r="K84" s="100">
        <f t="shared" si="6"/>
        <v>2661.03</v>
      </c>
      <c r="L84" s="100">
        <f t="shared" si="6"/>
        <v>121293.1737</v>
      </c>
      <c r="M84" s="75"/>
    </row>
    <row r="85" s="64" customFormat="1" customHeight="1" spans="1:13">
      <c r="A85" s="26" t="s">
        <v>379</v>
      </c>
      <c r="B85" s="27"/>
      <c r="C85" s="28"/>
      <c r="D85" s="28"/>
      <c r="E85" s="28"/>
      <c r="F85" s="28"/>
      <c r="G85" s="29"/>
      <c r="H85" s="101">
        <v>250.48</v>
      </c>
      <c r="I85" s="23"/>
      <c r="J85" s="101">
        <v>13546.95</v>
      </c>
      <c r="K85" s="101">
        <v>0</v>
      </c>
      <c r="L85" s="101">
        <f>J85</f>
        <v>13546.95</v>
      </c>
      <c r="M85" s="29"/>
    </row>
    <row r="86" s="64" customFormat="1" hidden="1" customHeight="1" spans="1:13">
      <c r="A86" s="102"/>
      <c r="B86" s="103"/>
      <c r="C86" s="28"/>
      <c r="D86" s="28"/>
      <c r="E86" s="28"/>
      <c r="F86" s="28"/>
      <c r="G86" s="29"/>
      <c r="H86" s="101"/>
      <c r="I86" s="23"/>
      <c r="J86" s="101">
        <f>H86*I86*1.77</f>
        <v>0</v>
      </c>
      <c r="K86" s="101">
        <v>0</v>
      </c>
      <c r="L86" s="101">
        <f>J86</f>
        <v>0</v>
      </c>
      <c r="M86" s="29"/>
    </row>
    <row r="87" s="64" customFormat="1" customHeight="1" spans="1:13">
      <c r="A87" s="31" t="s">
        <v>380</v>
      </c>
      <c r="B87" s="32"/>
      <c r="C87" s="33"/>
      <c r="D87" s="33"/>
      <c r="E87" s="33"/>
      <c r="F87" s="33"/>
      <c r="G87" s="34"/>
      <c r="H87" s="104">
        <f t="shared" ref="H87:K87" si="7">SUM(H84:H86)</f>
        <v>2443.03</v>
      </c>
      <c r="I87" s="108"/>
      <c r="J87" s="109">
        <f t="shared" si="7"/>
        <v>132179.0937</v>
      </c>
      <c r="K87" s="108">
        <f t="shared" si="7"/>
        <v>2661.03</v>
      </c>
      <c r="L87" s="110">
        <f>L84+L85</f>
        <v>134840.1237</v>
      </c>
      <c r="M87" s="33"/>
    </row>
    <row r="88" s="64" customFormat="1" ht="48" customHeight="1" spans="1:13">
      <c r="A88" s="105" t="s">
        <v>381</v>
      </c>
      <c r="B88" s="105"/>
      <c r="C88" s="106" t="s">
        <v>417</v>
      </c>
      <c r="D88" s="106"/>
      <c r="E88" s="106"/>
      <c r="F88" s="106"/>
      <c r="G88" s="106"/>
      <c r="H88" s="106"/>
      <c r="I88" s="106"/>
      <c r="J88" s="106"/>
      <c r="K88" s="106"/>
      <c r="L88" s="106"/>
      <c r="M88" s="106"/>
    </row>
  </sheetData>
  <autoFilter xmlns:etc="http://www.wps.cn/officeDocument/2017/etCustomData" ref="A2:M90" etc:filterBottomFollowUsedRange="0">
    <extLst/>
  </autoFilter>
  <mergeCells count="6">
    <mergeCell ref="A1:M1"/>
    <mergeCell ref="A84:B84"/>
    <mergeCell ref="A87:B87"/>
    <mergeCell ref="A88:B88"/>
    <mergeCell ref="C88:M88"/>
    <mergeCell ref="A85:B86"/>
  </mergeCells>
  <conditionalFormatting sqref="D3">
    <cfRule type="duplicateValues" dxfId="0" priority="43"/>
  </conditionalFormatting>
  <conditionalFormatting sqref="D4">
    <cfRule type="duplicateValues" dxfId="0" priority="10"/>
  </conditionalFormatting>
  <conditionalFormatting sqref="D5">
    <cfRule type="duplicateValues" dxfId="0" priority="42"/>
  </conditionalFormatting>
  <conditionalFormatting sqref="D6">
    <cfRule type="duplicateValues" dxfId="0" priority="3"/>
  </conditionalFormatting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41"/>
  </conditionalFormatting>
  <conditionalFormatting sqref="D12">
    <cfRule type="duplicateValues" dxfId="0" priority="29"/>
  </conditionalFormatting>
  <conditionalFormatting sqref="D13">
    <cfRule type="duplicateValues" dxfId="0" priority="16"/>
  </conditionalFormatting>
  <conditionalFormatting sqref="D15">
    <cfRule type="duplicateValues" dxfId="0" priority="25"/>
  </conditionalFormatting>
  <conditionalFormatting sqref="D16">
    <cfRule type="duplicateValues" dxfId="0" priority="15"/>
  </conditionalFormatting>
  <conditionalFormatting sqref="D17">
    <cfRule type="duplicateValues" dxfId="0" priority="40"/>
  </conditionalFormatting>
  <conditionalFormatting sqref="D18">
    <cfRule type="duplicateValues" dxfId="0" priority="39"/>
  </conditionalFormatting>
  <conditionalFormatting sqref="D22">
    <cfRule type="duplicateValues" dxfId="0" priority="12"/>
  </conditionalFormatting>
  <conditionalFormatting sqref="D23">
    <cfRule type="duplicateValues" dxfId="0" priority="38"/>
  </conditionalFormatting>
  <conditionalFormatting sqref="D24">
    <cfRule type="duplicateValues" dxfId="0" priority="2"/>
  </conditionalFormatting>
  <conditionalFormatting sqref="D25">
    <cfRule type="duplicateValues" dxfId="0" priority="28"/>
  </conditionalFormatting>
  <conditionalFormatting sqref="D26">
    <cfRule type="duplicateValues" dxfId="0" priority="37"/>
  </conditionalFormatting>
  <conditionalFormatting sqref="D28">
    <cfRule type="duplicateValues" dxfId="0" priority="36"/>
  </conditionalFormatting>
  <conditionalFormatting sqref="D29">
    <cfRule type="duplicateValues" dxfId="0" priority="14"/>
  </conditionalFormatting>
  <conditionalFormatting sqref="D32">
    <cfRule type="duplicateValues" dxfId="0" priority="35"/>
  </conditionalFormatting>
  <conditionalFormatting sqref="D33">
    <cfRule type="duplicateValues" dxfId="0" priority="34"/>
  </conditionalFormatting>
  <conditionalFormatting sqref="D34">
    <cfRule type="duplicateValues" dxfId="0" priority="27"/>
  </conditionalFormatting>
  <conditionalFormatting sqref="D35">
    <cfRule type="duplicateValues" dxfId="0" priority="11"/>
  </conditionalFormatting>
  <conditionalFormatting sqref="D36">
    <cfRule type="duplicateValues" dxfId="0" priority="48"/>
  </conditionalFormatting>
  <conditionalFormatting sqref="D38">
    <cfRule type="duplicateValues" dxfId="0" priority="46"/>
  </conditionalFormatting>
  <conditionalFormatting sqref="D39">
    <cfRule type="duplicateValues" dxfId="0" priority="45"/>
  </conditionalFormatting>
  <conditionalFormatting sqref="D43">
    <cfRule type="duplicateValues" dxfId="0" priority="13"/>
  </conditionalFormatting>
  <conditionalFormatting sqref="D47">
    <cfRule type="duplicateValues" dxfId="0" priority="6"/>
  </conditionalFormatting>
  <conditionalFormatting sqref="D48">
    <cfRule type="duplicateValues" dxfId="0" priority="24"/>
  </conditionalFormatting>
  <conditionalFormatting sqref="D49">
    <cfRule type="duplicateValues" dxfId="0" priority="9"/>
  </conditionalFormatting>
  <conditionalFormatting sqref="D51">
    <cfRule type="duplicateValues" dxfId="0" priority="26"/>
  </conditionalFormatting>
  <conditionalFormatting sqref="D52">
    <cfRule type="duplicateValues" dxfId="0" priority="21"/>
  </conditionalFormatting>
  <conditionalFormatting sqref="D53">
    <cfRule type="duplicateValues" dxfId="0" priority="5"/>
  </conditionalFormatting>
  <conditionalFormatting sqref="D54">
    <cfRule type="duplicateValues" dxfId="0" priority="33"/>
  </conditionalFormatting>
  <conditionalFormatting sqref="D55">
    <cfRule type="duplicateValues" dxfId="0" priority="22"/>
  </conditionalFormatting>
  <conditionalFormatting sqref="D58">
    <cfRule type="duplicateValues" dxfId="0" priority="23"/>
  </conditionalFormatting>
  <conditionalFormatting sqref="D59">
    <cfRule type="duplicateValues" dxfId="0" priority="20"/>
  </conditionalFormatting>
  <conditionalFormatting sqref="D63">
    <cfRule type="duplicateValues" dxfId="0" priority="8"/>
  </conditionalFormatting>
  <conditionalFormatting sqref="D64">
    <cfRule type="duplicateValues" dxfId="0" priority="32"/>
  </conditionalFormatting>
  <conditionalFormatting sqref="D65">
    <cfRule type="duplicateValues" dxfId="0" priority="1"/>
  </conditionalFormatting>
  <conditionalFormatting sqref="D69">
    <cfRule type="duplicateValues" dxfId="0" priority="4"/>
  </conditionalFormatting>
  <conditionalFormatting sqref="D72">
    <cfRule type="duplicateValues" dxfId="0" priority="19"/>
  </conditionalFormatting>
  <conditionalFormatting sqref="D73">
    <cfRule type="duplicateValues" dxfId="0" priority="31"/>
  </conditionalFormatting>
  <conditionalFormatting sqref="D74">
    <cfRule type="duplicateValues" dxfId="0" priority="7"/>
  </conditionalFormatting>
  <conditionalFormatting sqref="D80">
    <cfRule type="duplicateValues" dxfId="0" priority="30"/>
  </conditionalFormatting>
  <conditionalFormatting sqref="D83">
    <cfRule type="duplicateValues" dxfId="0" priority="44"/>
  </conditionalFormatting>
  <conditionalFormatting sqref="D10:D11 D81:D82 D70:D71 D68 D75:D79 D60:D62 D56:D57 D50 D40:D42 D44:D46 D31 D27 D19:D21">
    <cfRule type="duplicateValues" dxfId="0" priority="49"/>
  </conditionalFormatting>
  <conditionalFormatting sqref="D30 D37">
    <cfRule type="duplicateValues" dxfId="0" priority="47"/>
  </conditionalFormatting>
  <pageMargins left="0.275" right="0.275" top="0.432638888888889" bottom="0.432638888888889" header="0.275" footer="0.2361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6" workbookViewId="0">
      <selection activeCell="O16" sqref="O16"/>
    </sheetView>
  </sheetViews>
  <sheetFormatPr defaultColWidth="9" defaultRowHeight="13.5"/>
  <cols>
    <col min="3" max="3" width="24" customWidth="1"/>
    <col min="7" max="7" width="24.75" customWidth="1"/>
    <col min="10" max="10" width="13.25" customWidth="1"/>
    <col min="12" max="12" width="12.25" customWidth="1"/>
    <col min="13" max="13" width="14.5" customWidth="1"/>
  </cols>
  <sheetData>
    <row r="1" ht="20.25" spans="1:13">
      <c r="A1" s="1" t="s">
        <v>418</v>
      </c>
      <c r="B1" s="2"/>
      <c r="C1" s="2"/>
      <c r="D1" s="2"/>
      <c r="E1" s="2"/>
      <c r="F1" s="2"/>
      <c r="G1" s="2"/>
      <c r="H1" s="2"/>
      <c r="I1" s="2"/>
      <c r="J1" s="37"/>
      <c r="K1" s="2"/>
      <c r="L1" s="37"/>
      <c r="M1" s="38"/>
    </row>
    <row r="2" ht="28.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9" t="s">
        <v>419</v>
      </c>
      <c r="K2" s="4" t="s">
        <v>11</v>
      </c>
      <c r="L2" s="39" t="s">
        <v>12</v>
      </c>
      <c r="M2" s="4" t="s">
        <v>13</v>
      </c>
    </row>
    <row r="3" ht="14" customHeight="1" spans="1:13">
      <c r="A3" s="19">
        <v>1</v>
      </c>
      <c r="B3" s="48" t="s">
        <v>26</v>
      </c>
      <c r="C3" s="10" t="s">
        <v>27</v>
      </c>
      <c r="D3" s="10" t="s">
        <v>28</v>
      </c>
      <c r="E3" s="10" t="s">
        <v>17</v>
      </c>
      <c r="F3" s="10" t="s">
        <v>29</v>
      </c>
      <c r="G3" s="10" t="s">
        <v>30</v>
      </c>
      <c r="H3" s="11">
        <v>26.82</v>
      </c>
      <c r="I3" s="13">
        <v>30</v>
      </c>
      <c r="J3" s="9">
        <f t="shared" ref="J3:J37" si="0">H3*I3*1.77</f>
        <v>1424.142</v>
      </c>
      <c r="K3" s="41">
        <v>33.33</v>
      </c>
      <c r="L3" s="41">
        <f t="shared" ref="L3:L37" si="1">J3+K3</f>
        <v>1457.472</v>
      </c>
      <c r="M3" s="5">
        <v>15194716759</v>
      </c>
    </row>
    <row r="4" ht="14" customHeight="1" spans="1:13">
      <c r="A4" s="19">
        <v>2</v>
      </c>
      <c r="B4" s="15" t="s">
        <v>37</v>
      </c>
      <c r="C4" s="7" t="s">
        <v>38</v>
      </c>
      <c r="D4" s="11" t="s">
        <v>39</v>
      </c>
      <c r="E4" s="7" t="s">
        <v>17</v>
      </c>
      <c r="F4" s="7" t="s">
        <v>40</v>
      </c>
      <c r="G4" s="7" t="s">
        <v>41</v>
      </c>
      <c r="H4" s="11">
        <v>27.05</v>
      </c>
      <c r="I4" s="13">
        <v>30</v>
      </c>
      <c r="J4" s="9">
        <f t="shared" si="0"/>
        <v>1436.355</v>
      </c>
      <c r="K4" s="41">
        <v>33.33</v>
      </c>
      <c r="L4" s="41">
        <f t="shared" si="1"/>
        <v>1469.685</v>
      </c>
      <c r="M4" s="5">
        <v>13833777227</v>
      </c>
    </row>
    <row r="5" ht="14" customHeight="1" spans="1:13">
      <c r="A5" s="19">
        <v>3</v>
      </c>
      <c r="B5" s="15" t="s">
        <v>42</v>
      </c>
      <c r="C5" s="7" t="s">
        <v>43</v>
      </c>
      <c r="D5" s="11" t="s">
        <v>44</v>
      </c>
      <c r="E5" s="7" t="s">
        <v>34</v>
      </c>
      <c r="F5" s="7" t="s">
        <v>45</v>
      </c>
      <c r="G5" s="7" t="s">
        <v>46</v>
      </c>
      <c r="H5" s="11">
        <v>26.98</v>
      </c>
      <c r="I5" s="13">
        <v>30</v>
      </c>
      <c r="J5" s="9">
        <f t="shared" si="0"/>
        <v>1432.638</v>
      </c>
      <c r="K5" s="41">
        <v>33.33</v>
      </c>
      <c r="L5" s="41">
        <f t="shared" si="1"/>
        <v>1465.968</v>
      </c>
      <c r="M5" s="5" t="s">
        <v>420</v>
      </c>
    </row>
    <row r="6" ht="14" customHeight="1" spans="1:13">
      <c r="A6" s="19">
        <v>4</v>
      </c>
      <c r="B6" s="48" t="s">
        <v>47</v>
      </c>
      <c r="C6" s="10" t="s">
        <v>48</v>
      </c>
      <c r="D6" s="10" t="s">
        <v>49</v>
      </c>
      <c r="E6" s="10" t="s">
        <v>34</v>
      </c>
      <c r="F6" s="10" t="s">
        <v>50</v>
      </c>
      <c r="G6" s="12" t="s">
        <v>421</v>
      </c>
      <c r="H6" s="11">
        <v>27.05</v>
      </c>
      <c r="I6" s="13">
        <v>30</v>
      </c>
      <c r="J6" s="9">
        <f t="shared" si="0"/>
        <v>1436.355</v>
      </c>
      <c r="K6" s="41">
        <v>33.33</v>
      </c>
      <c r="L6" s="41">
        <f t="shared" si="1"/>
        <v>1469.685</v>
      </c>
      <c r="M6" s="5">
        <v>13832766826</v>
      </c>
    </row>
    <row r="7" ht="14" customHeight="1" spans="1:13">
      <c r="A7" s="19">
        <v>5</v>
      </c>
      <c r="B7" s="48" t="s">
        <v>52</v>
      </c>
      <c r="C7" s="10" t="s">
        <v>53</v>
      </c>
      <c r="D7" s="10" t="s">
        <v>54</v>
      </c>
      <c r="E7" s="10" t="s">
        <v>34</v>
      </c>
      <c r="F7" s="10" t="s">
        <v>55</v>
      </c>
      <c r="G7" s="10" t="s">
        <v>422</v>
      </c>
      <c r="H7" s="11">
        <v>26.98</v>
      </c>
      <c r="I7" s="13">
        <v>30</v>
      </c>
      <c r="J7" s="9">
        <f t="shared" si="0"/>
        <v>1432.638</v>
      </c>
      <c r="K7" s="41">
        <v>33.33</v>
      </c>
      <c r="L7" s="41">
        <f t="shared" si="1"/>
        <v>1465.968</v>
      </c>
      <c r="M7" s="5">
        <v>15512886608</v>
      </c>
    </row>
    <row r="8" ht="14" customHeight="1" spans="1:13">
      <c r="A8" s="19">
        <v>6</v>
      </c>
      <c r="B8" s="48" t="s">
        <v>57</v>
      </c>
      <c r="C8" s="10" t="s">
        <v>58</v>
      </c>
      <c r="D8" s="10" t="s">
        <v>59</v>
      </c>
      <c r="E8" s="10" t="s">
        <v>17</v>
      </c>
      <c r="F8" s="10" t="s">
        <v>60</v>
      </c>
      <c r="G8" s="10" t="s">
        <v>61</v>
      </c>
      <c r="H8" s="11">
        <v>26.98</v>
      </c>
      <c r="I8" s="13">
        <v>30</v>
      </c>
      <c r="J8" s="9">
        <f t="shared" si="0"/>
        <v>1432.638</v>
      </c>
      <c r="K8" s="41">
        <v>33.33</v>
      </c>
      <c r="L8" s="41">
        <f t="shared" si="1"/>
        <v>1465.968</v>
      </c>
      <c r="M8" s="5" t="s">
        <v>423</v>
      </c>
    </row>
    <row r="9" ht="14" customHeight="1" spans="1:13">
      <c r="A9" s="19">
        <v>7</v>
      </c>
      <c r="B9" s="48" t="s">
        <v>62</v>
      </c>
      <c r="C9" s="10" t="s">
        <v>63</v>
      </c>
      <c r="D9" s="10" t="s">
        <v>64</v>
      </c>
      <c r="E9" s="10" t="s">
        <v>17</v>
      </c>
      <c r="F9" s="10" t="s">
        <v>65</v>
      </c>
      <c r="G9" s="10" t="s">
        <v>66</v>
      </c>
      <c r="H9" s="11">
        <v>27.05</v>
      </c>
      <c r="I9" s="13">
        <v>30</v>
      </c>
      <c r="J9" s="9">
        <f t="shared" si="0"/>
        <v>1436.355</v>
      </c>
      <c r="K9" s="41">
        <v>33.33</v>
      </c>
      <c r="L9" s="41">
        <f t="shared" si="1"/>
        <v>1469.685</v>
      </c>
      <c r="M9" s="5">
        <v>18633731627</v>
      </c>
    </row>
    <row r="10" ht="14" customHeight="1" spans="1:13">
      <c r="A10" s="19">
        <v>8</v>
      </c>
      <c r="B10" s="49" t="s">
        <v>67</v>
      </c>
      <c r="C10" s="7" t="s">
        <v>68</v>
      </c>
      <c r="D10" s="11" t="s">
        <v>69</v>
      </c>
      <c r="E10" s="7" t="s">
        <v>17</v>
      </c>
      <c r="F10" s="176" t="s">
        <v>70</v>
      </c>
      <c r="G10" s="7" t="s">
        <v>71</v>
      </c>
      <c r="H10" s="11">
        <v>27.05</v>
      </c>
      <c r="I10" s="13">
        <v>30</v>
      </c>
      <c r="J10" s="9">
        <f t="shared" si="0"/>
        <v>1436.355</v>
      </c>
      <c r="K10" s="41">
        <v>33.33</v>
      </c>
      <c r="L10" s="41">
        <f t="shared" si="1"/>
        <v>1469.685</v>
      </c>
      <c r="M10" s="5">
        <v>18501377045</v>
      </c>
    </row>
    <row r="11" ht="14" customHeight="1" spans="1:13">
      <c r="A11" s="19">
        <v>9</v>
      </c>
      <c r="B11" s="48" t="s">
        <v>72</v>
      </c>
      <c r="C11" s="10" t="s">
        <v>73</v>
      </c>
      <c r="D11" s="10" t="s">
        <v>74</v>
      </c>
      <c r="E11" s="10" t="s">
        <v>17</v>
      </c>
      <c r="F11" s="10" t="s">
        <v>75</v>
      </c>
      <c r="G11" s="10" t="s">
        <v>76</v>
      </c>
      <c r="H11" s="11">
        <v>26.98</v>
      </c>
      <c r="I11" s="13">
        <v>30</v>
      </c>
      <c r="J11" s="9">
        <f t="shared" si="0"/>
        <v>1432.638</v>
      </c>
      <c r="K11" s="41">
        <v>33.33</v>
      </c>
      <c r="L11" s="41">
        <f t="shared" si="1"/>
        <v>1465.968</v>
      </c>
      <c r="M11" s="5">
        <v>13582714198</v>
      </c>
    </row>
    <row r="12" ht="14" customHeight="1" spans="1:13">
      <c r="A12" s="19">
        <v>10</v>
      </c>
      <c r="B12" s="15" t="s">
        <v>82</v>
      </c>
      <c r="C12" s="7" t="s">
        <v>83</v>
      </c>
      <c r="D12" s="11" t="s">
        <v>84</v>
      </c>
      <c r="E12" s="7" t="s">
        <v>34</v>
      </c>
      <c r="F12" s="7" t="s">
        <v>85</v>
      </c>
      <c r="G12" s="7" t="s">
        <v>424</v>
      </c>
      <c r="H12" s="11">
        <v>27.05</v>
      </c>
      <c r="I12" s="13">
        <v>30</v>
      </c>
      <c r="J12" s="9">
        <f t="shared" si="0"/>
        <v>1436.355</v>
      </c>
      <c r="K12" s="41">
        <v>33.33</v>
      </c>
      <c r="L12" s="41">
        <f t="shared" si="1"/>
        <v>1469.685</v>
      </c>
      <c r="M12" s="5">
        <v>19931727890</v>
      </c>
    </row>
    <row r="13" ht="14" customHeight="1" spans="1:13">
      <c r="A13" s="19">
        <v>11</v>
      </c>
      <c r="B13" s="15" t="s">
        <v>107</v>
      </c>
      <c r="C13" s="7" t="s">
        <v>108</v>
      </c>
      <c r="D13" s="11" t="s">
        <v>109</v>
      </c>
      <c r="E13" s="7" t="s">
        <v>17</v>
      </c>
      <c r="F13" s="7" t="s">
        <v>110</v>
      </c>
      <c r="G13" s="10" t="s">
        <v>425</v>
      </c>
      <c r="H13" s="11">
        <v>26.98</v>
      </c>
      <c r="I13" s="13">
        <v>30</v>
      </c>
      <c r="J13" s="9">
        <f t="shared" si="0"/>
        <v>1432.638</v>
      </c>
      <c r="K13" s="41">
        <v>33.33</v>
      </c>
      <c r="L13" s="41">
        <f t="shared" si="1"/>
        <v>1465.968</v>
      </c>
      <c r="M13" s="5">
        <v>13261966656</v>
      </c>
    </row>
    <row r="14" ht="14" customHeight="1" spans="1:13">
      <c r="A14" s="19">
        <v>12</v>
      </c>
      <c r="B14" s="48" t="s">
        <v>409</v>
      </c>
      <c r="C14" s="10" t="s">
        <v>410</v>
      </c>
      <c r="D14" s="10" t="s">
        <v>411</v>
      </c>
      <c r="E14" s="10" t="s">
        <v>17</v>
      </c>
      <c r="F14" s="10" t="s">
        <v>412</v>
      </c>
      <c r="G14" s="10" t="s">
        <v>408</v>
      </c>
      <c r="H14" s="11">
        <v>26.98</v>
      </c>
      <c r="I14" s="13">
        <v>30</v>
      </c>
      <c r="J14" s="9">
        <f t="shared" si="0"/>
        <v>1432.638</v>
      </c>
      <c r="K14" s="41">
        <v>33.33</v>
      </c>
      <c r="L14" s="41">
        <f t="shared" si="1"/>
        <v>1465.968</v>
      </c>
      <c r="M14" s="5">
        <v>18630702796</v>
      </c>
    </row>
    <row r="15" ht="14" customHeight="1" spans="1:13">
      <c r="A15" s="19">
        <v>13</v>
      </c>
      <c r="B15" s="48" t="s">
        <v>135</v>
      </c>
      <c r="C15" s="10" t="s">
        <v>136</v>
      </c>
      <c r="D15" s="10" t="s">
        <v>137</v>
      </c>
      <c r="E15" s="10" t="s">
        <v>34</v>
      </c>
      <c r="F15" s="10" t="s">
        <v>138</v>
      </c>
      <c r="G15" s="10" t="s">
        <v>66</v>
      </c>
      <c r="H15" s="11">
        <v>27.05</v>
      </c>
      <c r="I15" s="13">
        <v>30</v>
      </c>
      <c r="J15" s="9">
        <f t="shared" si="0"/>
        <v>1436.355</v>
      </c>
      <c r="K15" s="41">
        <v>33.33</v>
      </c>
      <c r="L15" s="41">
        <f t="shared" si="1"/>
        <v>1469.685</v>
      </c>
      <c r="M15" s="5">
        <v>13180150902</v>
      </c>
    </row>
    <row r="16" ht="14" customHeight="1" spans="1:13">
      <c r="A16" s="19">
        <v>14</v>
      </c>
      <c r="B16" s="15" t="s">
        <v>139</v>
      </c>
      <c r="C16" s="7" t="s">
        <v>140</v>
      </c>
      <c r="D16" s="11" t="s">
        <v>141</v>
      </c>
      <c r="E16" s="7" t="s">
        <v>17</v>
      </c>
      <c r="F16" s="7" t="s">
        <v>142</v>
      </c>
      <c r="G16" s="7" t="s">
        <v>143</v>
      </c>
      <c r="H16" s="11">
        <v>26.98</v>
      </c>
      <c r="I16" s="13">
        <v>30</v>
      </c>
      <c r="J16" s="9">
        <f t="shared" si="0"/>
        <v>1432.638</v>
      </c>
      <c r="K16" s="41">
        <v>33.33</v>
      </c>
      <c r="L16" s="41">
        <f t="shared" si="1"/>
        <v>1465.968</v>
      </c>
      <c r="M16" s="5">
        <v>17733737367</v>
      </c>
    </row>
    <row r="17" ht="14" customHeight="1" spans="1:13">
      <c r="A17" s="19">
        <v>15</v>
      </c>
      <c r="B17" s="48" t="s">
        <v>152</v>
      </c>
      <c r="C17" s="10" t="s">
        <v>153</v>
      </c>
      <c r="D17" s="10" t="s">
        <v>154</v>
      </c>
      <c r="E17" s="10" t="s">
        <v>17</v>
      </c>
      <c r="F17" s="10" t="s">
        <v>155</v>
      </c>
      <c r="G17" s="10" t="s">
        <v>156</v>
      </c>
      <c r="H17" s="11">
        <v>27.05</v>
      </c>
      <c r="I17" s="13">
        <v>30</v>
      </c>
      <c r="J17" s="9">
        <f t="shared" si="0"/>
        <v>1436.355</v>
      </c>
      <c r="K17" s="41">
        <v>33.33</v>
      </c>
      <c r="L17" s="41">
        <f t="shared" si="1"/>
        <v>1469.685</v>
      </c>
      <c r="M17" s="5">
        <v>13363681616</v>
      </c>
    </row>
    <row r="18" ht="14" customHeight="1" spans="1:13">
      <c r="A18" s="19">
        <v>16</v>
      </c>
      <c r="B18" s="48" t="s">
        <v>166</v>
      </c>
      <c r="C18" s="7" t="s">
        <v>167</v>
      </c>
      <c r="D18" s="10" t="s">
        <v>168</v>
      </c>
      <c r="E18" s="10" t="s">
        <v>17</v>
      </c>
      <c r="F18" s="15" t="s">
        <v>426</v>
      </c>
      <c r="G18" s="10" t="s">
        <v>170</v>
      </c>
      <c r="H18" s="11">
        <v>26.98</v>
      </c>
      <c r="I18" s="13">
        <v>30</v>
      </c>
      <c r="J18" s="9">
        <f t="shared" si="0"/>
        <v>1432.638</v>
      </c>
      <c r="K18" s="41">
        <v>33.33</v>
      </c>
      <c r="L18" s="41">
        <f t="shared" si="1"/>
        <v>1465.968</v>
      </c>
      <c r="M18" s="5">
        <v>19933268183</v>
      </c>
    </row>
    <row r="19" ht="14" customHeight="1" spans="1:13">
      <c r="A19" s="19">
        <v>17</v>
      </c>
      <c r="B19" s="48" t="s">
        <v>188</v>
      </c>
      <c r="C19" s="10" t="s">
        <v>189</v>
      </c>
      <c r="D19" s="10" t="s">
        <v>190</v>
      </c>
      <c r="E19" s="10" t="s">
        <v>34</v>
      </c>
      <c r="F19" s="10" t="s">
        <v>191</v>
      </c>
      <c r="G19" s="10" t="s">
        <v>192</v>
      </c>
      <c r="H19" s="11">
        <v>26.98</v>
      </c>
      <c r="I19" s="13">
        <v>30</v>
      </c>
      <c r="J19" s="9">
        <f t="shared" si="0"/>
        <v>1432.638</v>
      </c>
      <c r="K19" s="41">
        <v>33.33</v>
      </c>
      <c r="L19" s="41">
        <f t="shared" si="1"/>
        <v>1465.968</v>
      </c>
      <c r="M19" s="5">
        <v>17320725161</v>
      </c>
    </row>
    <row r="20" ht="14" customHeight="1" spans="1:13">
      <c r="A20" s="19">
        <v>18</v>
      </c>
      <c r="B20" s="48" t="s">
        <v>193</v>
      </c>
      <c r="C20" s="10" t="s">
        <v>194</v>
      </c>
      <c r="D20" s="10" t="s">
        <v>195</v>
      </c>
      <c r="E20" s="10" t="s">
        <v>34</v>
      </c>
      <c r="F20" s="177" t="s">
        <v>196</v>
      </c>
      <c r="G20" s="10" t="s">
        <v>197</v>
      </c>
      <c r="H20" s="11">
        <v>26.98</v>
      </c>
      <c r="I20" s="13">
        <v>30</v>
      </c>
      <c r="J20" s="9">
        <f t="shared" si="0"/>
        <v>1432.638</v>
      </c>
      <c r="K20" s="41">
        <v>33.33</v>
      </c>
      <c r="L20" s="41">
        <f t="shared" si="1"/>
        <v>1465.968</v>
      </c>
      <c r="M20" s="5">
        <v>13932790539</v>
      </c>
    </row>
    <row r="21" ht="14" customHeight="1" spans="1:13">
      <c r="A21" s="19">
        <v>19</v>
      </c>
      <c r="B21" s="15" t="s">
        <v>202</v>
      </c>
      <c r="C21" s="7" t="s">
        <v>203</v>
      </c>
      <c r="D21" s="11" t="s">
        <v>204</v>
      </c>
      <c r="E21" s="7" t="s">
        <v>17</v>
      </c>
      <c r="F21" s="7" t="s">
        <v>205</v>
      </c>
      <c r="G21" s="7" t="s">
        <v>41</v>
      </c>
      <c r="H21" s="11">
        <v>26.98</v>
      </c>
      <c r="I21" s="13">
        <v>30</v>
      </c>
      <c r="J21" s="9">
        <f t="shared" si="0"/>
        <v>1432.638</v>
      </c>
      <c r="K21" s="41">
        <v>33.33</v>
      </c>
      <c r="L21" s="41">
        <f t="shared" si="1"/>
        <v>1465.968</v>
      </c>
      <c r="M21" s="5">
        <v>18131791597</v>
      </c>
    </row>
    <row r="22" ht="14" customHeight="1" spans="1:13">
      <c r="A22" s="19">
        <v>20</v>
      </c>
      <c r="B22" s="48" t="s">
        <v>223</v>
      </c>
      <c r="C22" s="10" t="s">
        <v>224</v>
      </c>
      <c r="D22" s="10" t="s">
        <v>225</v>
      </c>
      <c r="E22" s="10" t="s">
        <v>34</v>
      </c>
      <c r="F22" s="10" t="s">
        <v>226</v>
      </c>
      <c r="G22" s="10" t="s">
        <v>227</v>
      </c>
      <c r="H22" s="11">
        <v>25.13</v>
      </c>
      <c r="I22" s="13">
        <v>30</v>
      </c>
      <c r="J22" s="9">
        <f t="shared" si="0"/>
        <v>1334.403</v>
      </c>
      <c r="K22" s="41">
        <v>33.33</v>
      </c>
      <c r="L22" s="41">
        <f t="shared" si="1"/>
        <v>1367.733</v>
      </c>
      <c r="M22" s="5">
        <v>13191993344</v>
      </c>
    </row>
    <row r="23" ht="14" customHeight="1" spans="1:13">
      <c r="A23" s="19">
        <v>21</v>
      </c>
      <c r="B23" s="48" t="s">
        <v>233</v>
      </c>
      <c r="C23" s="10" t="s">
        <v>234</v>
      </c>
      <c r="D23" s="10" t="s">
        <v>235</v>
      </c>
      <c r="E23" s="10" t="s">
        <v>34</v>
      </c>
      <c r="F23" s="10" t="s">
        <v>236</v>
      </c>
      <c r="G23" s="10" t="s">
        <v>427</v>
      </c>
      <c r="H23" s="11">
        <v>25.06</v>
      </c>
      <c r="I23" s="13">
        <v>30</v>
      </c>
      <c r="J23" s="9">
        <f t="shared" si="0"/>
        <v>1330.686</v>
      </c>
      <c r="K23" s="41">
        <v>33.33</v>
      </c>
      <c r="L23" s="41">
        <f t="shared" si="1"/>
        <v>1364.016</v>
      </c>
      <c r="M23" s="5">
        <v>17731735872</v>
      </c>
    </row>
    <row r="24" ht="14" customHeight="1" spans="1:13">
      <c r="A24" s="19">
        <v>22</v>
      </c>
      <c r="B24" s="48" t="s">
        <v>238</v>
      </c>
      <c r="C24" s="10" t="s">
        <v>239</v>
      </c>
      <c r="D24" s="10" t="s">
        <v>240</v>
      </c>
      <c r="E24" s="10" t="s">
        <v>17</v>
      </c>
      <c r="F24" s="10" t="s">
        <v>241</v>
      </c>
      <c r="G24" s="10" t="s">
        <v>242</v>
      </c>
      <c r="H24" s="11">
        <v>44.3</v>
      </c>
      <c r="I24" s="13">
        <v>30</v>
      </c>
      <c r="J24" s="9">
        <f t="shared" si="0"/>
        <v>2352.33</v>
      </c>
      <c r="K24" s="41">
        <v>33.33</v>
      </c>
      <c r="L24" s="41">
        <f t="shared" si="1"/>
        <v>2385.66</v>
      </c>
      <c r="M24" s="5">
        <v>18633873700</v>
      </c>
    </row>
    <row r="25" ht="14" customHeight="1" spans="1:13">
      <c r="A25" s="19">
        <v>23</v>
      </c>
      <c r="B25" s="15" t="s">
        <v>243</v>
      </c>
      <c r="C25" s="7" t="s">
        <v>244</v>
      </c>
      <c r="D25" s="11" t="s">
        <v>245</v>
      </c>
      <c r="E25" s="7" t="s">
        <v>34</v>
      </c>
      <c r="F25" s="7" t="s">
        <v>246</v>
      </c>
      <c r="G25" s="7" t="s">
        <v>247</v>
      </c>
      <c r="H25" s="11">
        <v>44.36</v>
      </c>
      <c r="I25" s="13">
        <v>30</v>
      </c>
      <c r="J25" s="9">
        <f t="shared" si="0"/>
        <v>2355.516</v>
      </c>
      <c r="K25" s="41">
        <v>33.33</v>
      </c>
      <c r="L25" s="41">
        <f t="shared" si="1"/>
        <v>2388.846</v>
      </c>
      <c r="M25" s="5">
        <v>13931718308</v>
      </c>
    </row>
    <row r="26" ht="14" customHeight="1" spans="1:13">
      <c r="A26" s="19">
        <v>24</v>
      </c>
      <c r="B26" s="49" t="s">
        <v>393</v>
      </c>
      <c r="C26" s="16" t="s">
        <v>394</v>
      </c>
      <c r="D26" s="10" t="s">
        <v>395</v>
      </c>
      <c r="E26" s="10" t="s">
        <v>17</v>
      </c>
      <c r="F26" s="178" t="s">
        <v>396</v>
      </c>
      <c r="G26" s="10" t="s">
        <v>392</v>
      </c>
      <c r="H26" s="11">
        <v>25.13</v>
      </c>
      <c r="I26" s="13">
        <v>30</v>
      </c>
      <c r="J26" s="9">
        <f t="shared" si="0"/>
        <v>1334.403</v>
      </c>
      <c r="K26" s="41">
        <v>33.33</v>
      </c>
      <c r="L26" s="41">
        <f t="shared" si="1"/>
        <v>1367.733</v>
      </c>
      <c r="M26" s="5">
        <v>18733022199</v>
      </c>
    </row>
    <row r="27" ht="14" customHeight="1" spans="1:13">
      <c r="A27" s="19">
        <v>25</v>
      </c>
      <c r="B27" s="49" t="s">
        <v>248</v>
      </c>
      <c r="C27" s="10" t="s">
        <v>249</v>
      </c>
      <c r="D27" s="10" t="s">
        <v>250</v>
      </c>
      <c r="E27" s="10" t="s">
        <v>17</v>
      </c>
      <c r="F27" s="177" t="s">
        <v>251</v>
      </c>
      <c r="G27" s="10" t="s">
        <v>428</v>
      </c>
      <c r="H27" s="11">
        <v>25.06</v>
      </c>
      <c r="I27" s="13">
        <v>30</v>
      </c>
      <c r="J27" s="9">
        <f t="shared" si="0"/>
        <v>1330.686</v>
      </c>
      <c r="K27" s="41">
        <v>33.33</v>
      </c>
      <c r="L27" s="41">
        <f t="shared" si="1"/>
        <v>1364.016</v>
      </c>
      <c r="M27" s="5">
        <v>18632709800</v>
      </c>
    </row>
    <row r="28" ht="14" customHeight="1" spans="1:13">
      <c r="A28" s="19">
        <v>26</v>
      </c>
      <c r="B28" s="48" t="s">
        <v>253</v>
      </c>
      <c r="C28" s="10" t="s">
        <v>254</v>
      </c>
      <c r="D28" s="10" t="s">
        <v>255</v>
      </c>
      <c r="E28" s="10" t="s">
        <v>34</v>
      </c>
      <c r="F28" s="10" t="s">
        <v>256</v>
      </c>
      <c r="G28" s="10" t="s">
        <v>257</v>
      </c>
      <c r="H28" s="11">
        <v>25.06</v>
      </c>
      <c r="I28" s="13">
        <v>30</v>
      </c>
      <c r="J28" s="9">
        <f t="shared" si="0"/>
        <v>1330.686</v>
      </c>
      <c r="K28" s="41">
        <v>33.33</v>
      </c>
      <c r="L28" s="41">
        <f t="shared" si="1"/>
        <v>1364.016</v>
      </c>
      <c r="M28" s="5">
        <v>13932781111</v>
      </c>
    </row>
    <row r="29" ht="14" customHeight="1" spans="1:13">
      <c r="A29" s="19">
        <v>27</v>
      </c>
      <c r="B29" s="48" t="s">
        <v>280</v>
      </c>
      <c r="C29" s="10" t="s">
        <v>281</v>
      </c>
      <c r="D29" s="10" t="s">
        <v>282</v>
      </c>
      <c r="E29" s="10" t="s">
        <v>34</v>
      </c>
      <c r="F29" s="10" t="s">
        <v>283</v>
      </c>
      <c r="G29" s="10" t="s">
        <v>429</v>
      </c>
      <c r="H29" s="11">
        <v>25.06</v>
      </c>
      <c r="I29" s="13">
        <v>13</v>
      </c>
      <c r="J29" s="9">
        <f t="shared" si="0"/>
        <v>576.6306</v>
      </c>
      <c r="K29" s="41">
        <v>14.44</v>
      </c>
      <c r="L29" s="41">
        <f t="shared" si="1"/>
        <v>591.0706</v>
      </c>
      <c r="M29" s="5">
        <v>13833989801</v>
      </c>
    </row>
    <row r="30" ht="14" customHeight="1" spans="1:13">
      <c r="A30" s="19">
        <v>28</v>
      </c>
      <c r="B30" s="48" t="s">
        <v>290</v>
      </c>
      <c r="C30" s="10" t="s">
        <v>291</v>
      </c>
      <c r="D30" s="10" t="s">
        <v>292</v>
      </c>
      <c r="E30" s="10" t="s">
        <v>17</v>
      </c>
      <c r="F30" s="10" t="s">
        <v>293</v>
      </c>
      <c r="G30" s="10" t="s">
        <v>294</v>
      </c>
      <c r="H30" s="11">
        <v>25.06</v>
      </c>
      <c r="I30" s="13">
        <v>30</v>
      </c>
      <c r="J30" s="9">
        <f t="shared" si="0"/>
        <v>1330.686</v>
      </c>
      <c r="K30" s="41">
        <v>33.33</v>
      </c>
      <c r="L30" s="41">
        <f t="shared" si="1"/>
        <v>1364.016</v>
      </c>
      <c r="M30" s="5">
        <v>15530711166</v>
      </c>
    </row>
    <row r="31" ht="14" customHeight="1" spans="1:13">
      <c r="A31" s="19">
        <v>29</v>
      </c>
      <c r="B31" s="50" t="s">
        <v>413</v>
      </c>
      <c r="C31" s="16" t="s">
        <v>414</v>
      </c>
      <c r="D31" s="10" t="s">
        <v>415</v>
      </c>
      <c r="E31" s="10" t="s">
        <v>17</v>
      </c>
      <c r="F31" s="16" t="s">
        <v>416</v>
      </c>
      <c r="G31" s="16" t="s">
        <v>408</v>
      </c>
      <c r="H31" s="11">
        <v>25.13</v>
      </c>
      <c r="I31" s="13">
        <v>30</v>
      </c>
      <c r="J31" s="9">
        <f t="shared" si="0"/>
        <v>1334.403</v>
      </c>
      <c r="K31" s="41">
        <v>33.33</v>
      </c>
      <c r="L31" s="41">
        <f t="shared" si="1"/>
        <v>1367.733</v>
      </c>
      <c r="M31" s="5">
        <v>15003178050</v>
      </c>
    </row>
    <row r="32" ht="14" customHeight="1" spans="1:13">
      <c r="A32" s="19">
        <v>30</v>
      </c>
      <c r="B32" s="48" t="s">
        <v>398</v>
      </c>
      <c r="C32" s="16" t="s">
        <v>399</v>
      </c>
      <c r="D32" s="10" t="s">
        <v>400</v>
      </c>
      <c r="E32" s="10" t="s">
        <v>17</v>
      </c>
      <c r="F32" s="16" t="s">
        <v>401</v>
      </c>
      <c r="G32" s="10" t="s">
        <v>392</v>
      </c>
      <c r="H32" s="11">
        <v>25.06</v>
      </c>
      <c r="I32" s="13">
        <v>30</v>
      </c>
      <c r="J32" s="9">
        <f t="shared" si="0"/>
        <v>1330.686</v>
      </c>
      <c r="K32" s="41">
        <v>33.33</v>
      </c>
      <c r="L32" s="41">
        <f t="shared" si="1"/>
        <v>1364.016</v>
      </c>
      <c r="M32" s="5">
        <v>18333000817</v>
      </c>
    </row>
    <row r="33" ht="14" customHeight="1" spans="1:13">
      <c r="A33" s="19">
        <v>31</v>
      </c>
      <c r="B33" s="48" t="s">
        <v>316</v>
      </c>
      <c r="C33" s="10" t="s">
        <v>317</v>
      </c>
      <c r="D33" s="10" t="s">
        <v>318</v>
      </c>
      <c r="E33" s="10" t="s">
        <v>17</v>
      </c>
      <c r="F33" s="10" t="s">
        <v>319</v>
      </c>
      <c r="G33" s="10" t="s">
        <v>320</v>
      </c>
      <c r="H33" s="11">
        <v>25.06</v>
      </c>
      <c r="I33" s="13">
        <v>30</v>
      </c>
      <c r="J33" s="9">
        <f t="shared" si="0"/>
        <v>1330.686</v>
      </c>
      <c r="K33" s="41">
        <v>33.33</v>
      </c>
      <c r="L33" s="41">
        <f t="shared" si="1"/>
        <v>1364.016</v>
      </c>
      <c r="M33" s="5">
        <v>19932252345</v>
      </c>
    </row>
    <row r="34" ht="14" customHeight="1" spans="1:13">
      <c r="A34" s="19">
        <v>32</v>
      </c>
      <c r="B34" s="15" t="s">
        <v>325</v>
      </c>
      <c r="C34" s="18" t="s">
        <v>326</v>
      </c>
      <c r="D34" s="19" t="s">
        <v>430</v>
      </c>
      <c r="E34" s="7" t="s">
        <v>17</v>
      </c>
      <c r="F34" s="20" t="s">
        <v>328</v>
      </c>
      <c r="G34" s="18" t="s">
        <v>329</v>
      </c>
      <c r="H34" s="11">
        <v>27.35</v>
      </c>
      <c r="I34" s="13">
        <v>30</v>
      </c>
      <c r="J34" s="9">
        <f t="shared" si="0"/>
        <v>1452.285</v>
      </c>
      <c r="K34" s="41">
        <v>33.33</v>
      </c>
      <c r="L34" s="41">
        <f t="shared" si="1"/>
        <v>1485.615</v>
      </c>
      <c r="M34" s="5">
        <v>18633719530</v>
      </c>
    </row>
    <row r="35" ht="14" customHeight="1" spans="1:13">
      <c r="A35" s="19">
        <v>33</v>
      </c>
      <c r="B35" s="48" t="s">
        <v>339</v>
      </c>
      <c r="C35" s="10" t="s">
        <v>340</v>
      </c>
      <c r="D35" s="10" t="s">
        <v>341</v>
      </c>
      <c r="E35" s="10" t="s">
        <v>17</v>
      </c>
      <c r="F35" s="10" t="s">
        <v>342</v>
      </c>
      <c r="G35" s="10" t="s">
        <v>431</v>
      </c>
      <c r="H35" s="11">
        <v>25.06</v>
      </c>
      <c r="I35" s="13">
        <v>30</v>
      </c>
      <c r="J35" s="9">
        <f t="shared" si="0"/>
        <v>1330.686</v>
      </c>
      <c r="K35" s="41">
        <v>33.33</v>
      </c>
      <c r="L35" s="41">
        <f t="shared" si="1"/>
        <v>1364.016</v>
      </c>
      <c r="M35" s="5">
        <v>15031777774</v>
      </c>
    </row>
    <row r="36" ht="14" customHeight="1" spans="1:13">
      <c r="A36" s="19">
        <v>34</v>
      </c>
      <c r="B36" s="48" t="s">
        <v>348</v>
      </c>
      <c r="C36" s="10" t="s">
        <v>349</v>
      </c>
      <c r="D36" s="10" t="s">
        <v>350</v>
      </c>
      <c r="E36" s="10" t="s">
        <v>17</v>
      </c>
      <c r="F36" s="10" t="s">
        <v>351</v>
      </c>
      <c r="G36" s="10" t="s">
        <v>315</v>
      </c>
      <c r="H36" s="11">
        <v>25.06</v>
      </c>
      <c r="I36" s="13">
        <v>30</v>
      </c>
      <c r="J36" s="9">
        <f t="shared" si="0"/>
        <v>1330.686</v>
      </c>
      <c r="K36" s="41">
        <v>33.33</v>
      </c>
      <c r="L36" s="41">
        <f t="shared" si="1"/>
        <v>1364.016</v>
      </c>
      <c r="M36" s="5">
        <v>18831786325</v>
      </c>
    </row>
    <row r="37" ht="14" customHeight="1" spans="1:13">
      <c r="A37" s="19">
        <v>35</v>
      </c>
      <c r="B37" s="48" t="s">
        <v>369</v>
      </c>
      <c r="C37" s="10" t="s">
        <v>370</v>
      </c>
      <c r="D37" s="10" t="s">
        <v>371</v>
      </c>
      <c r="E37" s="10" t="s">
        <v>17</v>
      </c>
      <c r="F37" s="10" t="s">
        <v>372</v>
      </c>
      <c r="G37" s="10" t="s">
        <v>373</v>
      </c>
      <c r="H37" s="11">
        <v>43.8</v>
      </c>
      <c r="I37" s="13">
        <v>30</v>
      </c>
      <c r="J37" s="9">
        <f t="shared" si="0"/>
        <v>2325.78</v>
      </c>
      <c r="K37" s="41">
        <v>33.33</v>
      </c>
      <c r="L37" s="41">
        <f t="shared" si="1"/>
        <v>2359.11</v>
      </c>
      <c r="M37" s="5">
        <v>18503179525</v>
      </c>
    </row>
    <row r="38" spans="1:13">
      <c r="A38" s="21" t="s">
        <v>378</v>
      </c>
      <c r="B38" s="22"/>
      <c r="C38" s="51"/>
      <c r="D38" s="51"/>
      <c r="E38" s="51"/>
      <c r="F38" s="51"/>
      <c r="G38" s="52"/>
      <c r="H38" s="25">
        <f t="shared" ref="H38:L38" si="2">SUM(H3:H37)</f>
        <v>973.69</v>
      </c>
      <c r="I38" s="25"/>
      <c r="J38" s="42">
        <f t="shared" si="2"/>
        <v>50948.8836</v>
      </c>
      <c r="K38" s="25">
        <f t="shared" si="2"/>
        <v>1147.66</v>
      </c>
      <c r="L38" s="42">
        <f t="shared" si="2"/>
        <v>52096.5436</v>
      </c>
      <c r="M38" s="5"/>
    </row>
    <row r="39" ht="14.25" spans="1:13">
      <c r="A39" s="26" t="s">
        <v>379</v>
      </c>
      <c r="B39" s="27"/>
      <c r="C39" s="53"/>
      <c r="D39" s="53"/>
      <c r="E39" s="53"/>
      <c r="F39" s="53"/>
      <c r="G39" s="54"/>
      <c r="H39" s="30">
        <v>309.19</v>
      </c>
      <c r="I39" s="30"/>
      <c r="J39" s="43">
        <f>H39*1.77*31</f>
        <v>16965.2553</v>
      </c>
      <c r="K39" s="30">
        <v>0</v>
      </c>
      <c r="L39" s="43">
        <f>J39+K39</f>
        <v>16965.2553</v>
      </c>
      <c r="M39" s="44"/>
    </row>
    <row r="40" ht="14.25" spans="1:13">
      <c r="A40" s="31" t="s">
        <v>380</v>
      </c>
      <c r="B40" s="32"/>
      <c r="C40" s="55"/>
      <c r="D40" s="55"/>
      <c r="E40" s="55"/>
      <c r="F40" s="55"/>
      <c r="G40" s="56"/>
      <c r="H40" s="57">
        <f t="shared" ref="H40:L40" si="3">H38+H39</f>
        <v>1282.88</v>
      </c>
      <c r="I40" s="57"/>
      <c r="J40" s="57">
        <f t="shared" si="3"/>
        <v>67914.1389</v>
      </c>
      <c r="K40" s="57">
        <f t="shared" si="3"/>
        <v>1147.66</v>
      </c>
      <c r="L40" s="59">
        <f t="shared" si="3"/>
        <v>69061.7989</v>
      </c>
      <c r="M40" s="60"/>
    </row>
    <row r="41" spans="1:13">
      <c r="A41" s="36" t="s">
        <v>381</v>
      </c>
      <c r="B41" s="25"/>
      <c r="C41" s="58"/>
      <c r="D41" s="58"/>
      <c r="E41" s="36"/>
      <c r="F41" s="36"/>
      <c r="G41" s="36"/>
      <c r="H41" s="58"/>
      <c r="I41" s="36"/>
      <c r="J41" s="47"/>
      <c r="K41" s="36"/>
      <c r="L41" s="36"/>
      <c r="M41" s="36"/>
    </row>
  </sheetData>
  <mergeCells count="5">
    <mergeCell ref="A1:M1"/>
    <mergeCell ref="A38:B38"/>
    <mergeCell ref="A39:B39"/>
    <mergeCell ref="A40:B40"/>
    <mergeCell ref="A41:M41"/>
  </mergeCells>
  <conditionalFormatting sqref="D3">
    <cfRule type="duplicateValues" dxfId="0" priority="23"/>
  </conditionalFormatting>
  <conditionalFormatting sqref="D4">
    <cfRule type="duplicateValues" dxfId="0" priority="10"/>
  </conditionalFormatting>
  <conditionalFormatting sqref="D5">
    <cfRule type="duplicateValues" dxfId="0" priority="9"/>
  </conditionalFormatting>
  <conditionalFormatting sqref="D6">
    <cfRule type="duplicateValues" dxfId="0" priority="22"/>
  </conditionalFormatting>
  <conditionalFormatting sqref="D9">
    <cfRule type="duplicateValues" dxfId="0" priority="16"/>
  </conditionalFormatting>
  <conditionalFormatting sqref="D10">
    <cfRule type="duplicateValues" dxfId="0" priority="8"/>
  </conditionalFormatting>
  <conditionalFormatting sqref="D12">
    <cfRule type="duplicateValues" dxfId="0" priority="7"/>
  </conditionalFormatting>
  <conditionalFormatting sqref="D13">
    <cfRule type="duplicateValues" dxfId="0" priority="3"/>
  </conditionalFormatting>
  <conditionalFormatting sqref="D14">
    <cfRule type="duplicateValues" dxfId="0" priority="21"/>
  </conditionalFormatting>
  <conditionalFormatting sqref="D15">
    <cfRule type="duplicateValues" dxfId="0" priority="20"/>
  </conditionalFormatting>
  <conditionalFormatting sqref="D16">
    <cfRule type="duplicateValues" dxfId="0" priority="5"/>
  </conditionalFormatting>
  <conditionalFormatting sqref="D17">
    <cfRule type="duplicateValues" dxfId="0" priority="19"/>
  </conditionalFormatting>
  <conditionalFormatting sqref="D18">
    <cfRule type="duplicateValues" dxfId="0" priority="2"/>
  </conditionalFormatting>
  <conditionalFormatting sqref="D21">
    <cfRule type="duplicateValues" dxfId="0" priority="6"/>
  </conditionalFormatting>
  <conditionalFormatting sqref="D22">
    <cfRule type="duplicateValues" dxfId="0" priority="14"/>
  </conditionalFormatting>
  <conditionalFormatting sqref="D24">
    <cfRule type="duplicateValues" dxfId="0" priority="15"/>
  </conditionalFormatting>
  <conditionalFormatting sqref="D25">
    <cfRule type="duplicateValues" dxfId="0" priority="4"/>
  </conditionalFormatting>
  <conditionalFormatting sqref="D26">
    <cfRule type="duplicateValues" dxfId="0" priority="11"/>
  </conditionalFormatting>
  <conditionalFormatting sqref="D27">
    <cfRule type="duplicateValues" dxfId="0" priority="18"/>
  </conditionalFormatting>
  <conditionalFormatting sqref="D28">
    <cfRule type="duplicateValues" dxfId="0" priority="12"/>
  </conditionalFormatting>
  <conditionalFormatting sqref="D30">
    <cfRule type="duplicateValues" dxfId="0" priority="1"/>
  </conditionalFormatting>
  <conditionalFormatting sqref="D31">
    <cfRule type="duplicateValues" dxfId="0" priority="17"/>
  </conditionalFormatting>
  <conditionalFormatting sqref="D34">
    <cfRule type="duplicateValues" dxfId="0" priority="13"/>
  </conditionalFormatting>
  <conditionalFormatting sqref="D7:D8 D19:D20 D23 D29 D35:D37 D32:D33">
    <cfRule type="duplicateValues" dxfId="0" priority="2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topLeftCell="A35" workbookViewId="0">
      <selection activeCell="H18" sqref="H18"/>
    </sheetView>
  </sheetViews>
  <sheetFormatPr defaultColWidth="9" defaultRowHeight="13.5"/>
  <cols>
    <col min="1" max="1" width="7" customWidth="1"/>
    <col min="2" max="2" width="7.5" customWidth="1"/>
    <col min="3" max="3" width="17.75" customWidth="1"/>
    <col min="5" max="5" width="7.875" customWidth="1"/>
    <col min="6" max="6" width="22.875" customWidth="1"/>
    <col min="7" max="7" width="24.375" customWidth="1"/>
    <col min="10" max="10" width="12.875" customWidth="1"/>
    <col min="12" max="12" width="12.875" customWidth="1"/>
    <col min="13" max="13" width="19.625" customWidth="1"/>
  </cols>
  <sheetData>
    <row r="1" ht="20.25" spans="1:13">
      <c r="A1" s="1" t="s">
        <v>432</v>
      </c>
      <c r="B1" s="2"/>
      <c r="C1" s="2"/>
      <c r="D1" s="2"/>
      <c r="E1" s="2"/>
      <c r="F1" s="2"/>
      <c r="G1" s="2"/>
      <c r="H1" s="2"/>
      <c r="I1" s="2"/>
      <c r="J1" s="37"/>
      <c r="K1" s="2"/>
      <c r="L1" s="37"/>
      <c r="M1" s="38"/>
    </row>
    <row r="2" ht="28.5" spans="1:13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9" t="s">
        <v>419</v>
      </c>
      <c r="K2" s="4" t="s">
        <v>11</v>
      </c>
      <c r="L2" s="39" t="s">
        <v>12</v>
      </c>
      <c r="M2" s="4" t="s">
        <v>13</v>
      </c>
    </row>
    <row r="3" ht="14" customHeight="1" spans="1:13">
      <c r="A3" s="5">
        <v>1</v>
      </c>
      <c r="B3" s="6" t="s">
        <v>433</v>
      </c>
      <c r="C3" s="7" t="s">
        <v>434</v>
      </c>
      <c r="D3" s="8" t="s">
        <v>16</v>
      </c>
      <c r="E3" s="5" t="s">
        <v>17</v>
      </c>
      <c r="F3" s="7" t="s">
        <v>435</v>
      </c>
      <c r="G3" s="8" t="s">
        <v>436</v>
      </c>
      <c r="H3" s="9">
        <v>26.89</v>
      </c>
      <c r="I3" s="40">
        <v>18</v>
      </c>
      <c r="J3" s="14">
        <f t="shared" ref="J3:J45" si="0">H3*I3*1.77</f>
        <v>856.7154</v>
      </c>
      <c r="K3" s="41">
        <v>19.35</v>
      </c>
      <c r="L3" s="14">
        <f t="shared" ref="L3:L47" si="1">J3+K3</f>
        <v>876.0654</v>
      </c>
      <c r="M3" s="5">
        <v>13171999389</v>
      </c>
    </row>
    <row r="4" ht="14" customHeight="1" spans="1:13">
      <c r="A4" s="5">
        <v>2</v>
      </c>
      <c r="B4" s="10" t="s">
        <v>26</v>
      </c>
      <c r="C4" s="10" t="s">
        <v>27</v>
      </c>
      <c r="D4" s="10" t="s">
        <v>28</v>
      </c>
      <c r="E4" s="10" t="s">
        <v>17</v>
      </c>
      <c r="F4" s="10" t="s">
        <v>29</v>
      </c>
      <c r="G4" s="10" t="s">
        <v>30</v>
      </c>
      <c r="H4" s="11">
        <v>26.82</v>
      </c>
      <c r="I4" s="13">
        <v>31</v>
      </c>
      <c r="J4" s="9">
        <f t="shared" si="0"/>
        <v>1471.6134</v>
      </c>
      <c r="K4" s="41">
        <v>33.33</v>
      </c>
      <c r="L4" s="14">
        <f t="shared" si="1"/>
        <v>1504.9434</v>
      </c>
      <c r="M4" s="5">
        <v>15194716759</v>
      </c>
    </row>
    <row r="5" ht="14" customHeight="1" spans="1:13">
      <c r="A5" s="5">
        <v>3</v>
      </c>
      <c r="B5" s="7" t="s">
        <v>37</v>
      </c>
      <c r="C5" s="7" t="s">
        <v>38</v>
      </c>
      <c r="D5" s="11" t="s">
        <v>39</v>
      </c>
      <c r="E5" s="7" t="s">
        <v>17</v>
      </c>
      <c r="F5" s="7" t="s">
        <v>40</v>
      </c>
      <c r="G5" s="7" t="s">
        <v>41</v>
      </c>
      <c r="H5" s="11">
        <v>27.05</v>
      </c>
      <c r="I5" s="13">
        <v>31</v>
      </c>
      <c r="J5" s="9">
        <f t="shared" si="0"/>
        <v>1484.2335</v>
      </c>
      <c r="K5" s="41">
        <v>33.33</v>
      </c>
      <c r="L5" s="14">
        <f t="shared" si="1"/>
        <v>1517.5635</v>
      </c>
      <c r="M5" s="5">
        <v>13833777227</v>
      </c>
    </row>
    <row r="6" ht="14" customHeight="1" spans="1:13">
      <c r="A6" s="5">
        <v>4</v>
      </c>
      <c r="B6" s="7" t="s">
        <v>42</v>
      </c>
      <c r="C6" s="7" t="s">
        <v>43</v>
      </c>
      <c r="D6" s="11" t="s">
        <v>44</v>
      </c>
      <c r="E6" s="7" t="s">
        <v>34</v>
      </c>
      <c r="F6" s="7" t="s">
        <v>45</v>
      </c>
      <c r="G6" s="7" t="s">
        <v>46</v>
      </c>
      <c r="H6" s="11">
        <v>26.98</v>
      </c>
      <c r="I6" s="13">
        <v>31</v>
      </c>
      <c r="J6" s="9">
        <f t="shared" si="0"/>
        <v>1480.3926</v>
      </c>
      <c r="K6" s="41">
        <v>33.33</v>
      </c>
      <c r="L6" s="14">
        <f t="shared" si="1"/>
        <v>1513.7226</v>
      </c>
      <c r="M6" s="5" t="s">
        <v>420</v>
      </c>
    </row>
    <row r="7" ht="14" customHeight="1" spans="1:13">
      <c r="A7" s="5">
        <v>5</v>
      </c>
      <c r="B7" s="10" t="s">
        <v>47</v>
      </c>
      <c r="C7" s="10" t="s">
        <v>48</v>
      </c>
      <c r="D7" s="10" t="s">
        <v>49</v>
      </c>
      <c r="E7" s="10" t="s">
        <v>34</v>
      </c>
      <c r="F7" s="10" t="s">
        <v>50</v>
      </c>
      <c r="G7" s="12" t="s">
        <v>437</v>
      </c>
      <c r="H7" s="11">
        <v>27.05</v>
      </c>
      <c r="I7" s="13">
        <v>31</v>
      </c>
      <c r="J7" s="9">
        <f t="shared" si="0"/>
        <v>1484.2335</v>
      </c>
      <c r="K7" s="41">
        <v>33.33</v>
      </c>
      <c r="L7" s="14">
        <f t="shared" si="1"/>
        <v>1517.5635</v>
      </c>
      <c r="M7" s="5">
        <v>13832766826</v>
      </c>
    </row>
    <row r="8" ht="14" customHeight="1" spans="1:13">
      <c r="A8" s="5">
        <v>6</v>
      </c>
      <c r="B8" s="10" t="s">
        <v>52</v>
      </c>
      <c r="C8" s="10" t="s">
        <v>53</v>
      </c>
      <c r="D8" s="10" t="s">
        <v>54</v>
      </c>
      <c r="E8" s="10" t="s">
        <v>34</v>
      </c>
      <c r="F8" s="10" t="s">
        <v>55</v>
      </c>
      <c r="G8" s="10" t="s">
        <v>422</v>
      </c>
      <c r="H8" s="11">
        <v>26.98</v>
      </c>
      <c r="I8" s="13">
        <v>25</v>
      </c>
      <c r="J8" s="9">
        <f t="shared" si="0"/>
        <v>1193.865</v>
      </c>
      <c r="K8" s="41">
        <v>26.88</v>
      </c>
      <c r="L8" s="14">
        <f t="shared" si="1"/>
        <v>1220.745</v>
      </c>
      <c r="M8" s="5">
        <v>15512886608</v>
      </c>
    </row>
    <row r="9" ht="14" customHeight="1" spans="1:13">
      <c r="A9" s="5">
        <v>7</v>
      </c>
      <c r="B9" s="10" t="s">
        <v>57</v>
      </c>
      <c r="C9" s="10" t="s">
        <v>58</v>
      </c>
      <c r="D9" s="10" t="s">
        <v>59</v>
      </c>
      <c r="E9" s="10" t="s">
        <v>17</v>
      </c>
      <c r="F9" s="10" t="s">
        <v>60</v>
      </c>
      <c r="G9" s="10" t="s">
        <v>61</v>
      </c>
      <c r="H9" s="11">
        <v>26.98</v>
      </c>
      <c r="I9" s="13">
        <v>31</v>
      </c>
      <c r="J9" s="9">
        <f t="shared" si="0"/>
        <v>1480.3926</v>
      </c>
      <c r="K9" s="41">
        <v>33.33</v>
      </c>
      <c r="L9" s="14">
        <f t="shared" si="1"/>
        <v>1513.7226</v>
      </c>
      <c r="M9" s="5" t="s">
        <v>423</v>
      </c>
    </row>
    <row r="10" ht="14" customHeight="1" spans="1:13">
      <c r="A10" s="5">
        <v>8</v>
      </c>
      <c r="B10" s="10" t="s">
        <v>62</v>
      </c>
      <c r="C10" s="10" t="s">
        <v>63</v>
      </c>
      <c r="D10" s="10" t="s">
        <v>64</v>
      </c>
      <c r="E10" s="10" t="s">
        <v>17</v>
      </c>
      <c r="F10" s="10" t="s">
        <v>65</v>
      </c>
      <c r="G10" s="10" t="s">
        <v>66</v>
      </c>
      <c r="H10" s="11">
        <v>27.05</v>
      </c>
      <c r="I10" s="13">
        <v>31</v>
      </c>
      <c r="J10" s="9">
        <f t="shared" si="0"/>
        <v>1484.2335</v>
      </c>
      <c r="K10" s="41">
        <v>33.33</v>
      </c>
      <c r="L10" s="14">
        <f t="shared" si="1"/>
        <v>1517.5635</v>
      </c>
      <c r="M10" s="5">
        <v>18633731627</v>
      </c>
    </row>
    <row r="11" ht="14" customHeight="1" spans="1:13">
      <c r="A11" s="5">
        <v>9</v>
      </c>
      <c r="B11" s="13" t="s">
        <v>67</v>
      </c>
      <c r="C11" s="7" t="s">
        <v>68</v>
      </c>
      <c r="D11" s="11" t="s">
        <v>69</v>
      </c>
      <c r="E11" s="7" t="s">
        <v>17</v>
      </c>
      <c r="F11" s="176" t="s">
        <v>70</v>
      </c>
      <c r="G11" s="7" t="s">
        <v>71</v>
      </c>
      <c r="H11" s="11">
        <v>27.05</v>
      </c>
      <c r="I11" s="13">
        <v>31</v>
      </c>
      <c r="J11" s="9">
        <f t="shared" si="0"/>
        <v>1484.2335</v>
      </c>
      <c r="K11" s="41">
        <v>33.33</v>
      </c>
      <c r="L11" s="14">
        <f t="shared" si="1"/>
        <v>1517.5635</v>
      </c>
      <c r="M11" s="5">
        <v>18501377045</v>
      </c>
    </row>
    <row r="12" ht="14" customHeight="1" spans="1:13">
      <c r="A12" s="5">
        <v>10</v>
      </c>
      <c r="B12" s="10" t="s">
        <v>72</v>
      </c>
      <c r="C12" s="10" t="s">
        <v>73</v>
      </c>
      <c r="D12" s="10" t="s">
        <v>74</v>
      </c>
      <c r="E12" s="10" t="s">
        <v>17</v>
      </c>
      <c r="F12" s="10" t="s">
        <v>75</v>
      </c>
      <c r="G12" s="10" t="s">
        <v>76</v>
      </c>
      <c r="H12" s="11">
        <v>26.98</v>
      </c>
      <c r="I12" s="13">
        <v>31</v>
      </c>
      <c r="J12" s="9">
        <f t="shared" si="0"/>
        <v>1480.3926</v>
      </c>
      <c r="K12" s="41">
        <v>33.33</v>
      </c>
      <c r="L12" s="14">
        <f t="shared" si="1"/>
        <v>1513.7226</v>
      </c>
      <c r="M12" s="5">
        <v>13582714198</v>
      </c>
    </row>
    <row r="13" ht="14" customHeight="1" spans="1:13">
      <c r="A13" s="5">
        <v>11</v>
      </c>
      <c r="B13" s="7" t="s">
        <v>82</v>
      </c>
      <c r="C13" s="7" t="s">
        <v>83</v>
      </c>
      <c r="D13" s="11" t="s">
        <v>84</v>
      </c>
      <c r="E13" s="7" t="s">
        <v>34</v>
      </c>
      <c r="F13" s="7" t="s">
        <v>85</v>
      </c>
      <c r="G13" s="7" t="s">
        <v>424</v>
      </c>
      <c r="H13" s="11">
        <v>27.05</v>
      </c>
      <c r="I13" s="13">
        <v>31</v>
      </c>
      <c r="J13" s="9">
        <f t="shared" si="0"/>
        <v>1484.2335</v>
      </c>
      <c r="K13" s="41">
        <v>33.33</v>
      </c>
      <c r="L13" s="14">
        <f t="shared" si="1"/>
        <v>1517.5635</v>
      </c>
      <c r="M13" s="5">
        <v>19931727890</v>
      </c>
    </row>
    <row r="14" ht="14" customHeight="1" spans="1:13">
      <c r="A14" s="5">
        <v>12</v>
      </c>
      <c r="B14" s="7" t="s">
        <v>107</v>
      </c>
      <c r="C14" s="7" t="s">
        <v>108</v>
      </c>
      <c r="D14" s="11" t="s">
        <v>109</v>
      </c>
      <c r="E14" s="7" t="s">
        <v>17</v>
      </c>
      <c r="F14" s="7" t="s">
        <v>110</v>
      </c>
      <c r="G14" s="10" t="s">
        <v>425</v>
      </c>
      <c r="H14" s="11">
        <v>26.98</v>
      </c>
      <c r="I14" s="13">
        <v>31</v>
      </c>
      <c r="J14" s="9">
        <f t="shared" si="0"/>
        <v>1480.3926</v>
      </c>
      <c r="K14" s="41">
        <v>33.33</v>
      </c>
      <c r="L14" s="14">
        <f t="shared" si="1"/>
        <v>1513.7226</v>
      </c>
      <c r="M14" s="5">
        <v>13261966656</v>
      </c>
    </row>
    <row r="15" ht="14" customHeight="1" spans="1:13">
      <c r="A15" s="5">
        <v>13</v>
      </c>
      <c r="B15" s="10" t="s">
        <v>438</v>
      </c>
      <c r="C15" s="7" t="s">
        <v>439</v>
      </c>
      <c r="D15" s="11" t="s">
        <v>114</v>
      </c>
      <c r="E15" s="7" t="s">
        <v>34</v>
      </c>
      <c r="F15" s="10" t="s">
        <v>440</v>
      </c>
      <c r="G15" s="8" t="s">
        <v>436</v>
      </c>
      <c r="H15" s="14">
        <v>26.98</v>
      </c>
      <c r="I15" s="13">
        <v>18</v>
      </c>
      <c r="J15" s="9">
        <f t="shared" si="0"/>
        <v>859.5828</v>
      </c>
      <c r="K15" s="41">
        <v>19.35</v>
      </c>
      <c r="L15" s="14">
        <f t="shared" si="1"/>
        <v>878.9328</v>
      </c>
      <c r="M15" s="5">
        <v>13833776774</v>
      </c>
    </row>
    <row r="16" ht="14" customHeight="1" spans="1:13">
      <c r="A16" s="5">
        <v>14</v>
      </c>
      <c r="B16" s="10" t="s">
        <v>409</v>
      </c>
      <c r="C16" s="10" t="s">
        <v>410</v>
      </c>
      <c r="D16" s="10" t="s">
        <v>411</v>
      </c>
      <c r="E16" s="10" t="s">
        <v>17</v>
      </c>
      <c r="F16" s="10" t="s">
        <v>412</v>
      </c>
      <c r="G16" s="10" t="s">
        <v>408</v>
      </c>
      <c r="H16" s="11">
        <v>26.98</v>
      </c>
      <c r="I16" s="13">
        <v>31</v>
      </c>
      <c r="J16" s="9">
        <f t="shared" si="0"/>
        <v>1480.3926</v>
      </c>
      <c r="K16" s="41">
        <v>33.33</v>
      </c>
      <c r="L16" s="14">
        <f t="shared" si="1"/>
        <v>1513.7226</v>
      </c>
      <c r="M16" s="5">
        <v>18630702796</v>
      </c>
    </row>
    <row r="17" ht="14" customHeight="1" spans="1:13">
      <c r="A17" s="5">
        <v>15</v>
      </c>
      <c r="B17" s="10" t="s">
        <v>135</v>
      </c>
      <c r="C17" s="10" t="s">
        <v>136</v>
      </c>
      <c r="D17" s="10" t="s">
        <v>137</v>
      </c>
      <c r="E17" s="10" t="s">
        <v>34</v>
      </c>
      <c r="F17" s="10" t="s">
        <v>138</v>
      </c>
      <c r="G17" s="10" t="s">
        <v>66</v>
      </c>
      <c r="H17" s="11">
        <v>27.05</v>
      </c>
      <c r="I17" s="13">
        <v>31</v>
      </c>
      <c r="J17" s="9">
        <f t="shared" si="0"/>
        <v>1484.2335</v>
      </c>
      <c r="K17" s="41">
        <v>33.33</v>
      </c>
      <c r="L17" s="14">
        <f t="shared" si="1"/>
        <v>1517.5635</v>
      </c>
      <c r="M17" s="5">
        <v>13180150902</v>
      </c>
    </row>
    <row r="18" ht="14" customHeight="1" spans="1:13">
      <c r="A18" s="5">
        <v>16</v>
      </c>
      <c r="B18" s="7" t="s">
        <v>139</v>
      </c>
      <c r="C18" s="7" t="s">
        <v>140</v>
      </c>
      <c r="D18" s="11" t="s">
        <v>141</v>
      </c>
      <c r="E18" s="7" t="s">
        <v>17</v>
      </c>
      <c r="F18" s="7" t="s">
        <v>142</v>
      </c>
      <c r="G18" s="7" t="s">
        <v>143</v>
      </c>
      <c r="H18" s="11">
        <v>26.98</v>
      </c>
      <c r="I18" s="13">
        <v>31</v>
      </c>
      <c r="J18" s="9">
        <f t="shared" si="0"/>
        <v>1480.3926</v>
      </c>
      <c r="K18" s="41">
        <v>33.33</v>
      </c>
      <c r="L18" s="14">
        <f t="shared" si="1"/>
        <v>1513.7226</v>
      </c>
      <c r="M18" s="5">
        <v>17733737367</v>
      </c>
    </row>
    <row r="19" ht="14" customHeight="1" spans="1:13">
      <c r="A19" s="5">
        <v>17</v>
      </c>
      <c r="B19" s="10" t="s">
        <v>152</v>
      </c>
      <c r="C19" s="10" t="s">
        <v>153</v>
      </c>
      <c r="D19" s="10" t="s">
        <v>154</v>
      </c>
      <c r="E19" s="10" t="s">
        <v>17</v>
      </c>
      <c r="F19" s="10" t="s">
        <v>155</v>
      </c>
      <c r="G19" s="10" t="s">
        <v>156</v>
      </c>
      <c r="H19" s="11">
        <v>27.05</v>
      </c>
      <c r="I19" s="13">
        <v>31</v>
      </c>
      <c r="J19" s="9">
        <f t="shared" si="0"/>
        <v>1484.2335</v>
      </c>
      <c r="K19" s="41">
        <v>33.33</v>
      </c>
      <c r="L19" s="14">
        <f t="shared" si="1"/>
        <v>1517.5635</v>
      </c>
      <c r="M19" s="5">
        <v>13363681616</v>
      </c>
    </row>
    <row r="20" ht="14" customHeight="1" spans="1:13">
      <c r="A20" s="5">
        <v>18</v>
      </c>
      <c r="B20" s="10" t="s">
        <v>166</v>
      </c>
      <c r="C20" s="7" t="s">
        <v>167</v>
      </c>
      <c r="D20" s="10" t="s">
        <v>168</v>
      </c>
      <c r="E20" s="10" t="s">
        <v>17</v>
      </c>
      <c r="F20" s="15" t="s">
        <v>426</v>
      </c>
      <c r="G20" s="10" t="s">
        <v>170</v>
      </c>
      <c r="H20" s="11">
        <v>26.98</v>
      </c>
      <c r="I20" s="13">
        <v>31</v>
      </c>
      <c r="J20" s="9">
        <f t="shared" si="0"/>
        <v>1480.3926</v>
      </c>
      <c r="K20" s="41">
        <v>33.33</v>
      </c>
      <c r="L20" s="14">
        <f t="shared" si="1"/>
        <v>1513.7226</v>
      </c>
      <c r="M20" s="5">
        <v>19933268183</v>
      </c>
    </row>
    <row r="21" ht="14" customHeight="1" spans="1:13">
      <c r="A21" s="5">
        <v>19</v>
      </c>
      <c r="B21" s="10" t="s">
        <v>188</v>
      </c>
      <c r="C21" s="10" t="s">
        <v>189</v>
      </c>
      <c r="D21" s="10" t="s">
        <v>190</v>
      </c>
      <c r="E21" s="10" t="s">
        <v>34</v>
      </c>
      <c r="F21" s="10" t="s">
        <v>191</v>
      </c>
      <c r="G21" s="10" t="s">
        <v>192</v>
      </c>
      <c r="H21" s="11">
        <v>26.98</v>
      </c>
      <c r="I21" s="13">
        <v>31</v>
      </c>
      <c r="J21" s="9">
        <f t="shared" si="0"/>
        <v>1480.3926</v>
      </c>
      <c r="K21" s="41">
        <v>33.33</v>
      </c>
      <c r="L21" s="14">
        <f t="shared" si="1"/>
        <v>1513.7226</v>
      </c>
      <c r="M21" s="5">
        <v>17320725161</v>
      </c>
    </row>
    <row r="22" ht="14" customHeight="1" spans="1:13">
      <c r="A22" s="5">
        <v>20</v>
      </c>
      <c r="B22" s="10" t="s">
        <v>193</v>
      </c>
      <c r="C22" s="10" t="s">
        <v>194</v>
      </c>
      <c r="D22" s="10" t="s">
        <v>195</v>
      </c>
      <c r="E22" s="10" t="s">
        <v>34</v>
      </c>
      <c r="F22" s="177" t="s">
        <v>196</v>
      </c>
      <c r="G22" s="10" t="s">
        <v>197</v>
      </c>
      <c r="H22" s="11">
        <v>26.98</v>
      </c>
      <c r="I22" s="13">
        <v>31</v>
      </c>
      <c r="J22" s="9">
        <f t="shared" si="0"/>
        <v>1480.3926</v>
      </c>
      <c r="K22" s="41">
        <v>33.33</v>
      </c>
      <c r="L22" s="14">
        <f t="shared" si="1"/>
        <v>1513.7226</v>
      </c>
      <c r="M22" s="5">
        <v>13932790539</v>
      </c>
    </row>
    <row r="23" ht="14" customHeight="1" spans="1:13">
      <c r="A23" s="5">
        <v>21</v>
      </c>
      <c r="B23" s="7" t="s">
        <v>202</v>
      </c>
      <c r="C23" s="7" t="s">
        <v>203</v>
      </c>
      <c r="D23" s="11" t="s">
        <v>204</v>
      </c>
      <c r="E23" s="7" t="s">
        <v>17</v>
      </c>
      <c r="F23" s="7" t="s">
        <v>205</v>
      </c>
      <c r="G23" s="7" t="s">
        <v>41</v>
      </c>
      <c r="H23" s="11">
        <v>26.98</v>
      </c>
      <c r="I23" s="13">
        <v>31</v>
      </c>
      <c r="J23" s="9">
        <f t="shared" si="0"/>
        <v>1480.3926</v>
      </c>
      <c r="K23" s="41">
        <v>33.33</v>
      </c>
      <c r="L23" s="14">
        <f t="shared" si="1"/>
        <v>1513.7226</v>
      </c>
      <c r="M23" s="5">
        <v>18131791597</v>
      </c>
    </row>
    <row r="24" ht="14" customHeight="1" spans="1:13">
      <c r="A24" s="5">
        <v>22</v>
      </c>
      <c r="B24" s="7" t="s">
        <v>441</v>
      </c>
      <c r="C24" s="7" t="s">
        <v>442</v>
      </c>
      <c r="D24" s="11" t="s">
        <v>216</v>
      </c>
      <c r="E24" s="7" t="s">
        <v>34</v>
      </c>
      <c r="F24" s="7" t="s">
        <v>443</v>
      </c>
      <c r="G24" s="10" t="s">
        <v>436</v>
      </c>
      <c r="H24" s="14">
        <v>25.06</v>
      </c>
      <c r="I24" s="13">
        <v>18</v>
      </c>
      <c r="J24" s="9">
        <f t="shared" si="0"/>
        <v>798.4116</v>
      </c>
      <c r="K24" s="41">
        <v>19.35</v>
      </c>
      <c r="L24" s="14">
        <f t="shared" si="1"/>
        <v>817.7616</v>
      </c>
      <c r="M24" s="5">
        <v>13315717788</v>
      </c>
    </row>
    <row r="25" ht="14" customHeight="1" spans="1:13">
      <c r="A25" s="5">
        <v>23</v>
      </c>
      <c r="B25" s="10" t="s">
        <v>223</v>
      </c>
      <c r="C25" s="10" t="s">
        <v>224</v>
      </c>
      <c r="D25" s="10" t="s">
        <v>225</v>
      </c>
      <c r="E25" s="10" t="s">
        <v>34</v>
      </c>
      <c r="F25" s="10" t="s">
        <v>226</v>
      </c>
      <c r="G25" s="10" t="s">
        <v>227</v>
      </c>
      <c r="H25" s="11">
        <v>25.13</v>
      </c>
      <c r="I25" s="13">
        <v>31</v>
      </c>
      <c r="J25" s="9">
        <f t="shared" si="0"/>
        <v>1378.8831</v>
      </c>
      <c r="K25" s="41">
        <v>33.33</v>
      </c>
      <c r="L25" s="14">
        <f t="shared" si="1"/>
        <v>1412.2131</v>
      </c>
      <c r="M25" s="5">
        <v>13191993344</v>
      </c>
    </row>
    <row r="26" ht="14" customHeight="1" spans="1:13">
      <c r="A26" s="5">
        <v>24</v>
      </c>
      <c r="B26" s="10" t="s">
        <v>233</v>
      </c>
      <c r="C26" s="10" t="s">
        <v>234</v>
      </c>
      <c r="D26" s="10" t="s">
        <v>235</v>
      </c>
      <c r="E26" s="10" t="s">
        <v>34</v>
      </c>
      <c r="F26" s="10" t="s">
        <v>236</v>
      </c>
      <c r="G26" s="10" t="s">
        <v>427</v>
      </c>
      <c r="H26" s="11">
        <v>25.06</v>
      </c>
      <c r="I26" s="13">
        <v>31</v>
      </c>
      <c r="J26" s="9">
        <f t="shared" si="0"/>
        <v>1375.0422</v>
      </c>
      <c r="K26" s="41">
        <v>33.33</v>
      </c>
      <c r="L26" s="14">
        <f t="shared" si="1"/>
        <v>1408.3722</v>
      </c>
      <c r="M26" s="5">
        <v>17731735872</v>
      </c>
    </row>
    <row r="27" ht="14" customHeight="1" spans="1:13">
      <c r="A27" s="5">
        <v>25</v>
      </c>
      <c r="B27" s="10" t="s">
        <v>238</v>
      </c>
      <c r="C27" s="10" t="s">
        <v>239</v>
      </c>
      <c r="D27" s="10" t="s">
        <v>240</v>
      </c>
      <c r="E27" s="10" t="s">
        <v>17</v>
      </c>
      <c r="F27" s="10" t="s">
        <v>241</v>
      </c>
      <c r="G27" s="10" t="s">
        <v>242</v>
      </c>
      <c r="H27" s="11">
        <v>44.3</v>
      </c>
      <c r="I27" s="13">
        <v>31</v>
      </c>
      <c r="J27" s="9">
        <f t="shared" si="0"/>
        <v>2430.741</v>
      </c>
      <c r="K27" s="41">
        <v>33.33</v>
      </c>
      <c r="L27" s="14">
        <f t="shared" si="1"/>
        <v>2464.071</v>
      </c>
      <c r="M27" s="5">
        <v>18633873700</v>
      </c>
    </row>
    <row r="28" ht="14" customHeight="1" spans="1:13">
      <c r="A28" s="5">
        <v>26</v>
      </c>
      <c r="B28" s="7" t="s">
        <v>243</v>
      </c>
      <c r="C28" s="7" t="s">
        <v>244</v>
      </c>
      <c r="D28" s="11" t="s">
        <v>245</v>
      </c>
      <c r="E28" s="7" t="s">
        <v>34</v>
      </c>
      <c r="F28" s="7" t="s">
        <v>246</v>
      </c>
      <c r="G28" s="7" t="s">
        <v>247</v>
      </c>
      <c r="H28" s="11">
        <v>44.36</v>
      </c>
      <c r="I28" s="13">
        <v>31</v>
      </c>
      <c r="J28" s="9">
        <f t="shared" si="0"/>
        <v>2434.0332</v>
      </c>
      <c r="K28" s="41">
        <v>33.33</v>
      </c>
      <c r="L28" s="14">
        <f t="shared" si="1"/>
        <v>2467.3632</v>
      </c>
      <c r="M28" s="5">
        <v>13931718308</v>
      </c>
    </row>
    <row r="29" ht="14" customHeight="1" spans="1:13">
      <c r="A29" s="5">
        <v>27</v>
      </c>
      <c r="B29" s="7" t="s">
        <v>444</v>
      </c>
      <c r="C29" s="7" t="s">
        <v>445</v>
      </c>
      <c r="D29" s="11" t="s">
        <v>446</v>
      </c>
      <c r="E29" s="7" t="s">
        <v>17</v>
      </c>
      <c r="F29" s="7" t="s">
        <v>447</v>
      </c>
      <c r="G29" s="10" t="s">
        <v>436</v>
      </c>
      <c r="H29" s="14">
        <v>25.06</v>
      </c>
      <c r="I29" s="13">
        <v>18</v>
      </c>
      <c r="J29" s="9">
        <f t="shared" si="0"/>
        <v>798.4116</v>
      </c>
      <c r="K29" s="41">
        <v>19.35</v>
      </c>
      <c r="L29" s="14">
        <f t="shared" si="1"/>
        <v>817.7616</v>
      </c>
      <c r="M29" s="5" t="s">
        <v>448</v>
      </c>
    </row>
    <row r="30" ht="14" customHeight="1" spans="1:13">
      <c r="A30" s="5">
        <v>28</v>
      </c>
      <c r="B30" s="7" t="s">
        <v>449</v>
      </c>
      <c r="C30" s="7" t="s">
        <v>450</v>
      </c>
      <c r="D30" s="11" t="s">
        <v>451</v>
      </c>
      <c r="E30" s="7" t="s">
        <v>17</v>
      </c>
      <c r="F30" s="7" t="s">
        <v>452</v>
      </c>
      <c r="G30" s="10" t="s">
        <v>436</v>
      </c>
      <c r="H30" s="14">
        <v>25.06</v>
      </c>
      <c r="I30" s="13">
        <v>18</v>
      </c>
      <c r="J30" s="9">
        <f t="shared" si="0"/>
        <v>798.4116</v>
      </c>
      <c r="K30" s="41">
        <v>19.35</v>
      </c>
      <c r="L30" s="14">
        <f t="shared" si="1"/>
        <v>817.7616</v>
      </c>
      <c r="M30" s="5">
        <v>18031700098</v>
      </c>
    </row>
    <row r="31" ht="14" customHeight="1" spans="1:13">
      <c r="A31" s="5">
        <v>29</v>
      </c>
      <c r="B31" s="13" t="s">
        <v>453</v>
      </c>
      <c r="C31" s="16" t="s">
        <v>450</v>
      </c>
      <c r="D31" s="10" t="s">
        <v>454</v>
      </c>
      <c r="E31" s="7" t="s">
        <v>34</v>
      </c>
      <c r="F31" s="178" t="s">
        <v>455</v>
      </c>
      <c r="G31" s="10" t="s">
        <v>436</v>
      </c>
      <c r="H31" s="14">
        <v>25.06</v>
      </c>
      <c r="I31" s="13">
        <v>18</v>
      </c>
      <c r="J31" s="9">
        <f t="shared" si="0"/>
        <v>798.4116</v>
      </c>
      <c r="K31" s="41">
        <v>19.35</v>
      </c>
      <c r="L31" s="14">
        <f t="shared" si="1"/>
        <v>817.7616</v>
      </c>
      <c r="M31" s="5">
        <v>19133373285</v>
      </c>
    </row>
    <row r="32" ht="14" customHeight="1" spans="1:13">
      <c r="A32" s="5">
        <v>30</v>
      </c>
      <c r="B32" s="13" t="s">
        <v>393</v>
      </c>
      <c r="C32" s="16" t="s">
        <v>394</v>
      </c>
      <c r="D32" s="10" t="s">
        <v>395</v>
      </c>
      <c r="E32" s="10" t="s">
        <v>17</v>
      </c>
      <c r="F32" s="178" t="s">
        <v>396</v>
      </c>
      <c r="G32" s="10" t="s">
        <v>392</v>
      </c>
      <c r="H32" s="11">
        <v>25.13</v>
      </c>
      <c r="I32" s="13">
        <v>31</v>
      </c>
      <c r="J32" s="9">
        <f t="shared" si="0"/>
        <v>1378.8831</v>
      </c>
      <c r="K32" s="41">
        <v>33.33</v>
      </c>
      <c r="L32" s="14">
        <f t="shared" si="1"/>
        <v>1412.2131</v>
      </c>
      <c r="M32" s="5">
        <v>18733022199</v>
      </c>
    </row>
    <row r="33" ht="14" customHeight="1" spans="1:13">
      <c r="A33" s="5">
        <v>31</v>
      </c>
      <c r="B33" s="10" t="s">
        <v>253</v>
      </c>
      <c r="C33" s="10" t="s">
        <v>254</v>
      </c>
      <c r="D33" s="10" t="s">
        <v>255</v>
      </c>
      <c r="E33" s="10" t="s">
        <v>34</v>
      </c>
      <c r="F33" s="10" t="s">
        <v>256</v>
      </c>
      <c r="G33" s="10" t="s">
        <v>257</v>
      </c>
      <c r="H33" s="11">
        <v>25.06</v>
      </c>
      <c r="I33" s="13">
        <v>31</v>
      </c>
      <c r="J33" s="9">
        <f t="shared" si="0"/>
        <v>1375.0422</v>
      </c>
      <c r="K33" s="41">
        <v>33.33</v>
      </c>
      <c r="L33" s="14">
        <f t="shared" si="1"/>
        <v>1408.3722</v>
      </c>
      <c r="M33" s="5">
        <v>13932781111</v>
      </c>
    </row>
    <row r="34" ht="14" customHeight="1" spans="1:13">
      <c r="A34" s="5">
        <v>32</v>
      </c>
      <c r="B34" s="10" t="s">
        <v>456</v>
      </c>
      <c r="C34" s="10" t="s">
        <v>457</v>
      </c>
      <c r="D34" s="10" t="s">
        <v>260</v>
      </c>
      <c r="E34" s="10" t="s">
        <v>17</v>
      </c>
      <c r="F34" s="10" t="s">
        <v>458</v>
      </c>
      <c r="G34" s="10" t="s">
        <v>436</v>
      </c>
      <c r="H34" s="14">
        <v>43.7</v>
      </c>
      <c r="I34" s="13">
        <v>18</v>
      </c>
      <c r="J34" s="9">
        <f t="shared" si="0"/>
        <v>1392.282</v>
      </c>
      <c r="K34" s="41">
        <v>19.35</v>
      </c>
      <c r="L34" s="14">
        <f t="shared" si="1"/>
        <v>1411.632</v>
      </c>
      <c r="M34" s="5">
        <v>15503172220</v>
      </c>
    </row>
    <row r="35" ht="14" customHeight="1" spans="1:13">
      <c r="A35" s="5">
        <v>33</v>
      </c>
      <c r="B35" s="10" t="s">
        <v>459</v>
      </c>
      <c r="C35" s="10" t="s">
        <v>460</v>
      </c>
      <c r="D35" s="10" t="s">
        <v>273</v>
      </c>
      <c r="E35" s="10" t="s">
        <v>17</v>
      </c>
      <c r="F35" s="10" t="s">
        <v>461</v>
      </c>
      <c r="G35" s="10" t="s">
        <v>436</v>
      </c>
      <c r="H35" s="14">
        <v>25.06</v>
      </c>
      <c r="I35" s="13">
        <v>18</v>
      </c>
      <c r="J35" s="9">
        <f t="shared" si="0"/>
        <v>798.4116</v>
      </c>
      <c r="K35" s="41">
        <v>19.35</v>
      </c>
      <c r="L35" s="14">
        <f t="shared" si="1"/>
        <v>817.7616</v>
      </c>
      <c r="M35" s="5">
        <v>13633179942</v>
      </c>
    </row>
    <row r="36" ht="14" customHeight="1" spans="1:13">
      <c r="A36" s="5">
        <v>34</v>
      </c>
      <c r="B36" s="10" t="s">
        <v>290</v>
      </c>
      <c r="C36" s="10" t="s">
        <v>291</v>
      </c>
      <c r="D36" s="10" t="s">
        <v>292</v>
      </c>
      <c r="E36" s="10" t="s">
        <v>17</v>
      </c>
      <c r="F36" s="10" t="s">
        <v>293</v>
      </c>
      <c r="G36" s="10" t="s">
        <v>294</v>
      </c>
      <c r="H36" s="11">
        <v>25.06</v>
      </c>
      <c r="I36" s="13">
        <v>31</v>
      </c>
      <c r="J36" s="9">
        <f t="shared" si="0"/>
        <v>1375.0422</v>
      </c>
      <c r="K36" s="41">
        <v>33.33</v>
      </c>
      <c r="L36" s="14">
        <f t="shared" si="1"/>
        <v>1408.3722</v>
      </c>
      <c r="M36" s="5">
        <v>15530711166</v>
      </c>
    </row>
    <row r="37" ht="14" customHeight="1" spans="1:13">
      <c r="A37" s="5">
        <v>35</v>
      </c>
      <c r="B37" s="16" t="s">
        <v>462</v>
      </c>
      <c r="C37" s="10" t="s">
        <v>463</v>
      </c>
      <c r="D37" s="10" t="s">
        <v>297</v>
      </c>
      <c r="E37" s="10" t="s">
        <v>17</v>
      </c>
      <c r="F37" s="16" t="s">
        <v>464</v>
      </c>
      <c r="G37" s="10" t="s">
        <v>436</v>
      </c>
      <c r="H37" s="11">
        <v>25.06</v>
      </c>
      <c r="I37" s="13">
        <v>18</v>
      </c>
      <c r="J37" s="9">
        <f t="shared" si="0"/>
        <v>798.4116</v>
      </c>
      <c r="K37" s="41">
        <v>19.35</v>
      </c>
      <c r="L37" s="14">
        <f t="shared" si="1"/>
        <v>817.7616</v>
      </c>
      <c r="M37" s="5" t="s">
        <v>465</v>
      </c>
    </row>
    <row r="38" ht="14" customHeight="1" spans="1:13">
      <c r="A38" s="5">
        <v>36</v>
      </c>
      <c r="B38" s="16" t="s">
        <v>413</v>
      </c>
      <c r="C38" s="16" t="s">
        <v>414</v>
      </c>
      <c r="D38" s="10" t="s">
        <v>415</v>
      </c>
      <c r="E38" s="10" t="s">
        <v>17</v>
      </c>
      <c r="F38" s="16" t="s">
        <v>416</v>
      </c>
      <c r="G38" s="16" t="s">
        <v>408</v>
      </c>
      <c r="H38" s="11">
        <v>25.13</v>
      </c>
      <c r="I38" s="13">
        <v>31</v>
      </c>
      <c r="J38" s="9">
        <f t="shared" si="0"/>
        <v>1378.8831</v>
      </c>
      <c r="K38" s="41">
        <v>33.33</v>
      </c>
      <c r="L38" s="14">
        <f t="shared" si="1"/>
        <v>1412.2131</v>
      </c>
      <c r="M38" s="5">
        <v>15003178050</v>
      </c>
    </row>
    <row r="39" ht="14" customHeight="1" spans="1:13">
      <c r="A39" s="5">
        <v>37</v>
      </c>
      <c r="B39" s="16" t="s">
        <v>466</v>
      </c>
      <c r="C39" s="16" t="s">
        <v>467</v>
      </c>
      <c r="D39" s="10" t="s">
        <v>313</v>
      </c>
      <c r="E39" s="10" t="s">
        <v>34</v>
      </c>
      <c r="F39" s="16" t="s">
        <v>468</v>
      </c>
      <c r="G39" s="10" t="s">
        <v>469</v>
      </c>
      <c r="H39" s="14">
        <v>24.44</v>
      </c>
      <c r="I39" s="13">
        <v>31</v>
      </c>
      <c r="J39" s="9">
        <f t="shared" si="0"/>
        <v>1341.0228</v>
      </c>
      <c r="K39" s="41">
        <v>33.33</v>
      </c>
      <c r="L39" s="14">
        <f t="shared" si="1"/>
        <v>1374.3528</v>
      </c>
      <c r="M39" s="5" t="s">
        <v>470</v>
      </c>
    </row>
    <row r="40" ht="14" customHeight="1" spans="1:13">
      <c r="A40" s="5">
        <v>38</v>
      </c>
      <c r="B40" s="10" t="s">
        <v>398</v>
      </c>
      <c r="C40" s="16" t="s">
        <v>399</v>
      </c>
      <c r="D40" s="10" t="s">
        <v>400</v>
      </c>
      <c r="E40" s="10" t="s">
        <v>17</v>
      </c>
      <c r="F40" s="16" t="s">
        <v>401</v>
      </c>
      <c r="G40" s="10" t="s">
        <v>392</v>
      </c>
      <c r="H40" s="11">
        <v>25.06</v>
      </c>
      <c r="I40" s="13">
        <v>31</v>
      </c>
      <c r="J40" s="9">
        <f t="shared" si="0"/>
        <v>1375.0422</v>
      </c>
      <c r="K40" s="41">
        <v>33.33</v>
      </c>
      <c r="L40" s="14">
        <f t="shared" si="1"/>
        <v>1408.3722</v>
      </c>
      <c r="M40" s="5">
        <v>18333000817</v>
      </c>
    </row>
    <row r="41" ht="14" customHeight="1" spans="1:13">
      <c r="A41" s="5">
        <v>39</v>
      </c>
      <c r="B41" s="10" t="s">
        <v>316</v>
      </c>
      <c r="C41" s="10" t="s">
        <v>317</v>
      </c>
      <c r="D41" s="10" t="s">
        <v>318</v>
      </c>
      <c r="E41" s="10" t="s">
        <v>17</v>
      </c>
      <c r="F41" s="10" t="s">
        <v>319</v>
      </c>
      <c r="G41" s="10" t="s">
        <v>320</v>
      </c>
      <c r="H41" s="11">
        <v>25.06</v>
      </c>
      <c r="I41" s="13">
        <v>31</v>
      </c>
      <c r="J41" s="9">
        <f t="shared" si="0"/>
        <v>1375.0422</v>
      </c>
      <c r="K41" s="41">
        <v>33.33</v>
      </c>
      <c r="L41" s="14">
        <f t="shared" si="1"/>
        <v>1408.3722</v>
      </c>
      <c r="M41" s="5">
        <v>19932252345</v>
      </c>
    </row>
    <row r="42" ht="14" customHeight="1" spans="1:13">
      <c r="A42" s="5">
        <v>40</v>
      </c>
      <c r="B42" s="7" t="s">
        <v>325</v>
      </c>
      <c r="C42" s="18" t="s">
        <v>326</v>
      </c>
      <c r="D42" s="19" t="s">
        <v>430</v>
      </c>
      <c r="E42" s="7" t="s">
        <v>17</v>
      </c>
      <c r="F42" s="20" t="s">
        <v>328</v>
      </c>
      <c r="G42" s="18" t="s">
        <v>329</v>
      </c>
      <c r="H42" s="11">
        <v>27.35</v>
      </c>
      <c r="I42" s="13">
        <v>31</v>
      </c>
      <c r="J42" s="9">
        <f t="shared" si="0"/>
        <v>1500.6945</v>
      </c>
      <c r="K42" s="41">
        <v>33.33</v>
      </c>
      <c r="L42" s="14">
        <f t="shared" si="1"/>
        <v>1534.0245</v>
      </c>
      <c r="M42" s="5">
        <v>18633719530</v>
      </c>
    </row>
    <row r="43" ht="14" customHeight="1" spans="1:13">
      <c r="A43" s="5">
        <v>41</v>
      </c>
      <c r="B43" s="10" t="s">
        <v>339</v>
      </c>
      <c r="C43" s="10" t="s">
        <v>340</v>
      </c>
      <c r="D43" s="10" t="s">
        <v>341</v>
      </c>
      <c r="E43" s="10" t="s">
        <v>17</v>
      </c>
      <c r="F43" s="10" t="s">
        <v>342</v>
      </c>
      <c r="G43" s="10" t="s">
        <v>431</v>
      </c>
      <c r="H43" s="11">
        <v>25.06</v>
      </c>
      <c r="I43" s="13">
        <v>31</v>
      </c>
      <c r="J43" s="9">
        <f t="shared" si="0"/>
        <v>1375.0422</v>
      </c>
      <c r="K43" s="41">
        <v>33.33</v>
      </c>
      <c r="L43" s="14">
        <f t="shared" si="1"/>
        <v>1408.3722</v>
      </c>
      <c r="M43" s="5">
        <v>15031777774</v>
      </c>
    </row>
    <row r="44" ht="14" customHeight="1" spans="1:13">
      <c r="A44" s="5">
        <v>42</v>
      </c>
      <c r="B44" s="10" t="s">
        <v>348</v>
      </c>
      <c r="C44" s="10" t="s">
        <v>349</v>
      </c>
      <c r="D44" s="10" t="s">
        <v>350</v>
      </c>
      <c r="E44" s="10" t="s">
        <v>17</v>
      </c>
      <c r="F44" s="10" t="s">
        <v>351</v>
      </c>
      <c r="G44" s="10" t="s">
        <v>315</v>
      </c>
      <c r="H44" s="11">
        <v>25.06</v>
      </c>
      <c r="I44" s="13">
        <v>31</v>
      </c>
      <c r="J44" s="9">
        <f t="shared" si="0"/>
        <v>1375.0422</v>
      </c>
      <c r="K44" s="41">
        <v>33.33</v>
      </c>
      <c r="L44" s="14">
        <f t="shared" si="1"/>
        <v>1408.3722</v>
      </c>
      <c r="M44" s="5">
        <v>18831786325</v>
      </c>
    </row>
    <row r="45" ht="14" customHeight="1" spans="1:13">
      <c r="A45" s="5">
        <v>43</v>
      </c>
      <c r="B45" s="10" t="s">
        <v>369</v>
      </c>
      <c r="C45" s="10" t="s">
        <v>370</v>
      </c>
      <c r="D45" s="10" t="s">
        <v>371</v>
      </c>
      <c r="E45" s="10" t="s">
        <v>17</v>
      </c>
      <c r="F45" s="10" t="s">
        <v>372</v>
      </c>
      <c r="G45" s="10" t="s">
        <v>373</v>
      </c>
      <c r="H45" s="11">
        <v>43.61</v>
      </c>
      <c r="I45" s="13">
        <v>31</v>
      </c>
      <c r="J45" s="9">
        <f t="shared" si="0"/>
        <v>2392.8807</v>
      </c>
      <c r="K45" s="41">
        <v>33.33</v>
      </c>
      <c r="L45" s="14">
        <f t="shared" si="1"/>
        <v>2426.2107</v>
      </c>
      <c r="M45" s="5">
        <v>18503179525</v>
      </c>
    </row>
    <row r="46" spans="1:13">
      <c r="A46" s="21" t="s">
        <v>378</v>
      </c>
      <c r="B46" s="22"/>
      <c r="C46" s="23"/>
      <c r="D46" s="23"/>
      <c r="E46" s="23"/>
      <c r="F46" s="23"/>
      <c r="G46" s="24"/>
      <c r="H46" s="25">
        <f t="shared" ref="H46:K46" si="2">SUM(H3:H45)</f>
        <v>1195.75</v>
      </c>
      <c r="I46" s="25"/>
      <c r="J46" s="42">
        <f t="shared" si="2"/>
        <v>59619.4056</v>
      </c>
      <c r="K46" s="25">
        <f t="shared" si="2"/>
        <v>1300.92</v>
      </c>
      <c r="L46" s="42">
        <f t="shared" si="1"/>
        <v>60920.3256</v>
      </c>
      <c r="M46" s="5"/>
    </row>
    <row r="47" ht="14.25" spans="1:13">
      <c r="A47" s="26" t="s">
        <v>379</v>
      </c>
      <c r="B47" s="27"/>
      <c r="C47" s="28"/>
      <c r="D47" s="28"/>
      <c r="E47" s="28"/>
      <c r="F47" s="28"/>
      <c r="G47" s="29"/>
      <c r="H47" s="30">
        <v>309.19</v>
      </c>
      <c r="I47" s="30"/>
      <c r="J47" s="43">
        <f>H47*1.77*31</f>
        <v>16965.2553</v>
      </c>
      <c r="K47" s="30">
        <v>0</v>
      </c>
      <c r="L47" s="43">
        <f t="shared" si="1"/>
        <v>16965.2553</v>
      </c>
      <c r="M47" s="44"/>
    </row>
    <row r="48" ht="14.25" spans="1:13">
      <c r="A48" s="31" t="s">
        <v>380</v>
      </c>
      <c r="B48" s="32"/>
      <c r="C48" s="33"/>
      <c r="D48" s="33"/>
      <c r="E48" s="33"/>
      <c r="F48" s="33"/>
      <c r="G48" s="34"/>
      <c r="H48" s="35">
        <f>SUM(H46:H47)</f>
        <v>1504.94</v>
      </c>
      <c r="I48" s="35"/>
      <c r="J48" s="35">
        <v>76584.67</v>
      </c>
      <c r="K48" s="35">
        <f>SUM(K46:K47)</f>
        <v>1300.92</v>
      </c>
      <c r="L48" s="45">
        <v>77885.59</v>
      </c>
      <c r="M48" s="46"/>
    </row>
    <row r="49" spans="1:13">
      <c r="A49" s="36" t="s">
        <v>381</v>
      </c>
      <c r="B49" s="36"/>
      <c r="C49" s="36"/>
      <c r="D49" s="36"/>
      <c r="E49" s="36"/>
      <c r="F49" s="36"/>
      <c r="G49" s="36"/>
      <c r="H49" s="36"/>
      <c r="I49" s="36"/>
      <c r="J49" s="47"/>
      <c r="K49" s="36"/>
      <c r="L49" s="36"/>
      <c r="M49" s="36"/>
    </row>
  </sheetData>
  <mergeCells count="5">
    <mergeCell ref="A1:M1"/>
    <mergeCell ref="A46:B46"/>
    <mergeCell ref="A47:B47"/>
    <mergeCell ref="A48:B48"/>
    <mergeCell ref="A49:M49"/>
  </mergeCells>
  <conditionalFormatting sqref="D4">
    <cfRule type="duplicateValues" dxfId="0" priority="23"/>
  </conditionalFormatting>
  <conditionalFormatting sqref="D5">
    <cfRule type="duplicateValues" dxfId="0" priority="11"/>
  </conditionalFormatting>
  <conditionalFormatting sqref="D6">
    <cfRule type="duplicateValues" dxfId="0" priority="10"/>
  </conditionalFormatting>
  <conditionalFormatting sqref="D7">
    <cfRule type="duplicateValues" dxfId="0" priority="22"/>
  </conditionalFormatting>
  <conditionalFormatting sqref="D10">
    <cfRule type="duplicateValues" dxfId="0" priority="17"/>
  </conditionalFormatting>
  <conditionalFormatting sqref="D11">
    <cfRule type="duplicateValues" dxfId="0" priority="9"/>
  </conditionalFormatting>
  <conditionalFormatting sqref="D13">
    <cfRule type="duplicateValues" dxfId="0" priority="8"/>
  </conditionalFormatting>
  <conditionalFormatting sqref="D16">
    <cfRule type="duplicateValues" dxfId="0" priority="21"/>
  </conditionalFormatting>
  <conditionalFormatting sqref="D17">
    <cfRule type="duplicateValues" dxfId="0" priority="20"/>
  </conditionalFormatting>
  <conditionalFormatting sqref="D18">
    <cfRule type="duplicateValues" dxfId="0" priority="6"/>
  </conditionalFormatting>
  <conditionalFormatting sqref="D19">
    <cfRule type="duplicateValues" dxfId="0" priority="19"/>
  </conditionalFormatting>
  <conditionalFormatting sqref="D20">
    <cfRule type="duplicateValues" dxfId="0" priority="3"/>
  </conditionalFormatting>
  <conditionalFormatting sqref="D25">
    <cfRule type="duplicateValues" dxfId="0" priority="15"/>
  </conditionalFormatting>
  <conditionalFormatting sqref="D27">
    <cfRule type="duplicateValues" dxfId="0" priority="16"/>
  </conditionalFormatting>
  <conditionalFormatting sqref="D28">
    <cfRule type="duplicateValues" dxfId="0" priority="5"/>
  </conditionalFormatting>
  <conditionalFormatting sqref="D32">
    <cfRule type="duplicateValues" dxfId="0" priority="12"/>
  </conditionalFormatting>
  <conditionalFormatting sqref="D42">
    <cfRule type="duplicateValues" dxfId="0" priority="14"/>
  </conditionalFormatting>
  <conditionalFormatting sqref="D14:D15">
    <cfRule type="duplicateValues" dxfId="0" priority="4"/>
  </conditionalFormatting>
  <conditionalFormatting sqref="D23:D24">
    <cfRule type="duplicateValues" dxfId="0" priority="7"/>
  </conditionalFormatting>
  <conditionalFormatting sqref="D29:D31">
    <cfRule type="duplicateValues" dxfId="0" priority="1"/>
  </conditionalFormatting>
  <conditionalFormatting sqref="D33:D35">
    <cfRule type="duplicateValues" dxfId="0" priority="13"/>
  </conditionalFormatting>
  <conditionalFormatting sqref="D36:D37">
    <cfRule type="duplicateValues" dxfId="0" priority="2"/>
  </conditionalFormatting>
  <conditionalFormatting sqref="D38:D39">
    <cfRule type="duplicateValues" dxfId="0" priority="18"/>
  </conditionalFormatting>
  <conditionalFormatting sqref="D8:D9 D43:D45 D40:D41 D26 D21:D22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2023年 10月</vt:lpstr>
      <vt:lpstr>2023年 11月 </vt:lpstr>
      <vt:lpstr>2023年 12月</vt:lpstr>
      <vt:lpstr>2024年9月</vt:lpstr>
      <vt:lpstr>2024年10月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006</cp:lastModifiedBy>
  <dcterms:created xsi:type="dcterms:W3CDTF">2023-05-12T11:15:00Z</dcterms:created>
  <dcterms:modified xsi:type="dcterms:W3CDTF">2025-09-11T00:56:37Z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FDEF7E1634904EDC952CE9FA5C18329B_12</vt:lpwstr>
  </property>
</Properties>
</file>